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drawings/drawing2.xml" ContentType="application/vnd.openxmlformats-officedocument.drawing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1640" tabRatio="898" activeTab="0"/>
  </bookViews>
  <sheets>
    <sheet name="overall result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  <sheet name="stage 7" sheetId="8" r:id="rId8"/>
    <sheet name="stage 8" sheetId="9" r:id="rId9"/>
    <sheet name="stage 9" sheetId="10" r:id="rId10"/>
    <sheet name="stage 10" sheetId="11" r:id="rId11"/>
    <sheet name="Abingdon Amblers A" sheetId="12" r:id="rId12"/>
    <sheet name="Abingdon Amblers B" sheetId="13" r:id="rId13"/>
    <sheet name="Bearbrook Joggers A" sheetId="14" r:id="rId14"/>
    <sheet name="Bearbrook Joggers B" sheetId="15" r:id="rId15"/>
    <sheet name="Compton Harriers" sheetId="16" r:id="rId16"/>
    <sheet name="Eynsham Road Runners" sheetId="17" r:id="rId17"/>
    <sheet name="Handy Cross A" sheetId="18" r:id="rId18"/>
    <sheet name="Handy Cross B" sheetId="19" r:id="rId19"/>
    <sheet name="Handy Cross  C" sheetId="20" r:id="rId20"/>
    <sheet name="Headington RR A" sheetId="21" r:id="rId21"/>
    <sheet name="Headington RR B" sheetId="22" r:id="rId22"/>
    <sheet name="Headington Ladies" sheetId="23" r:id="rId23"/>
    <sheet name="Headington Vets" sheetId="24" r:id="rId24"/>
    <sheet name="Inkpen" sheetId="25" r:id="rId25"/>
    <sheet name="Innogy Power" sheetId="26" r:id="rId26"/>
    <sheet name="Innogy Current" sheetId="27" r:id="rId27"/>
    <sheet name="Kennet Valley HHH" sheetId="28" r:id="rId28"/>
    <sheet name="Marlborough RC A" sheetId="29" r:id="rId29"/>
    <sheet name="Marlborough RC Ladies" sheetId="30" r:id="rId30"/>
    <sheet name="Marlborough RC C" sheetId="31" r:id="rId31"/>
    <sheet name="Minehead" sheetId="32" r:id="rId32"/>
    <sheet name="Newbury AC" sheetId="33" r:id="rId33"/>
    <sheet name="Oxford Brookes" sheetId="34" r:id="rId34"/>
    <sheet name="Pewsey Vale RC" sheetId="35" r:id="rId35"/>
    <sheet name="Reading AC" sheetId="36" r:id="rId36"/>
    <sheet name="Reading RR A" sheetId="37" r:id="rId37"/>
    <sheet name="Reading RR B" sheetId="38" r:id="rId38"/>
    <sheet name="Reading RR Vets" sheetId="39" r:id="rId39"/>
    <sheet name="Swindon Harriers A" sheetId="40" r:id="rId40"/>
    <sheet name="Swindon Harriers B" sheetId="41" r:id="rId41"/>
    <sheet name="Swindon Striders Hasbeens" sheetId="42" r:id="rId42"/>
    <sheet name="Swindon Striders Wantabees" sheetId="43" r:id="rId43"/>
    <sheet name="Thame A" sheetId="44" r:id="rId44"/>
    <sheet name="Thame B" sheetId="45" r:id="rId45"/>
    <sheet name="Thornbury RC" sheetId="46" r:id="rId46"/>
    <sheet name="placings table" sheetId="47" r:id="rId47"/>
    <sheet name="placings graph" sheetId="48" r:id="rId48"/>
    <sheet name="data" sheetId="49" r:id="rId49"/>
  </sheets>
  <definedNames/>
  <calcPr fullCalcOnLoad="1"/>
</workbook>
</file>

<file path=xl/comments2.xml><?xml version="1.0" encoding="utf-8"?>
<comments xmlns="http://schemas.openxmlformats.org/spreadsheetml/2006/main">
  <authors>
    <author>WARDELLD</author>
  </authors>
  <commentList>
    <comment ref="I6" authorId="0">
      <text>
        <r>
          <rPr>
            <b/>
            <sz val="8"/>
            <rFont val="Tahoma"/>
            <family val="0"/>
          </rPr>
          <t>Leg 2 runner set off at 9:30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<sst xmlns="http://schemas.openxmlformats.org/spreadsheetml/2006/main" count="1586" uniqueCount="93">
  <si>
    <t>Stage Results</t>
  </si>
  <si>
    <t>Stage Number</t>
  </si>
  <si>
    <t>Stage Name</t>
  </si>
  <si>
    <t>Ivinghoe Beacon to Wendover</t>
  </si>
  <si>
    <t>Position</t>
  </si>
  <si>
    <t>Team Name</t>
  </si>
  <si>
    <t>Start Time</t>
  </si>
  <si>
    <t>Finish Time</t>
  </si>
  <si>
    <t>Time</t>
  </si>
  <si>
    <t>Per Mile</t>
  </si>
  <si>
    <t>Cumulative Time</t>
  </si>
  <si>
    <t>Position at end of this stage</t>
  </si>
  <si>
    <t>Stage lengths</t>
  </si>
  <si>
    <t>length (miles)</t>
  </si>
  <si>
    <t>Mass start time:</t>
  </si>
  <si>
    <t xml:space="preserve">Headington Road Runners B </t>
  </si>
  <si>
    <t>Compton Harriers</t>
  </si>
  <si>
    <t>Abingdon Amblers B</t>
  </si>
  <si>
    <t>Bearbrook Joggers A</t>
  </si>
  <si>
    <t>Swindon Harriers A</t>
  </si>
  <si>
    <t>Swindon Harriers B</t>
  </si>
  <si>
    <t>Headington Road Runners A</t>
  </si>
  <si>
    <t>Total Time</t>
  </si>
  <si>
    <t>total</t>
  </si>
  <si>
    <t>Position last year</t>
  </si>
  <si>
    <t>Time last year</t>
  </si>
  <si>
    <t>Overall Results</t>
  </si>
  <si>
    <t>Team Number</t>
  </si>
  <si>
    <t>Wendover to Princes Risborough</t>
  </si>
  <si>
    <t>Princes Risborough to Kingston Blount</t>
  </si>
  <si>
    <t>Kingston Blount to Swyncombe Church</t>
  </si>
  <si>
    <t>Swyncombe Church to South Stoke</t>
  </si>
  <si>
    <t>South Stoke to West Ilsley</t>
  </si>
  <si>
    <t>West Ilsley to Wantage</t>
  </si>
  <si>
    <t>Wantage to Charlbury Hill</t>
  </si>
  <si>
    <t>Charlbury to Barbury Castle</t>
  </si>
  <si>
    <t>Barbury Castle to Marlborough</t>
  </si>
  <si>
    <t>Team Results</t>
  </si>
  <si>
    <t>Stage</t>
  </si>
  <si>
    <t>Leg Performance</t>
  </si>
  <si>
    <t>Team Performance</t>
  </si>
  <si>
    <t xml:space="preserve">Princes Risborough to Kingston Blount </t>
  </si>
  <si>
    <t>Charlbury Hill to Barbury Castle</t>
  </si>
  <si>
    <t>Abingdon Amblers A</t>
  </si>
  <si>
    <t>Headington Road Runners B</t>
  </si>
  <si>
    <t>Bearbrook Joggers B</t>
  </si>
  <si>
    <t>Pewsey Vale RC</t>
  </si>
  <si>
    <t>Newbury AC</t>
  </si>
  <si>
    <t>Marlborough RC A</t>
  </si>
  <si>
    <t>Reading Road Runners A</t>
  </si>
  <si>
    <t>Reading Road Runners B</t>
  </si>
  <si>
    <t>Mass Start Time:</t>
  </si>
  <si>
    <t>Mass Start?</t>
  </si>
  <si>
    <t>N</t>
  </si>
  <si>
    <t>Placing this stage</t>
  </si>
  <si>
    <t>Inkpen</t>
  </si>
  <si>
    <t>Swindon Striders Hasbeens</t>
  </si>
  <si>
    <t>Swindon Striders Wantabees</t>
  </si>
  <si>
    <t>Headington Vets</t>
  </si>
  <si>
    <t>Headington Ladies</t>
  </si>
  <si>
    <t>team number</t>
  </si>
  <si>
    <t>team name</t>
  </si>
  <si>
    <t>Newbury Athletic Club</t>
  </si>
  <si>
    <t>Inkpen Joggers</t>
  </si>
  <si>
    <t>Pewsey Vale Running Club</t>
  </si>
  <si>
    <t>y</t>
  </si>
  <si>
    <t>Reading Road Runners Vets</t>
  </si>
  <si>
    <t>Eynsham Road Runners</t>
  </si>
  <si>
    <t>Oxford Brookes University</t>
  </si>
  <si>
    <t>Handy Cross A</t>
  </si>
  <si>
    <t>Handy Cross B</t>
  </si>
  <si>
    <t>Handy Cross C</t>
  </si>
  <si>
    <t>Innogy Power</t>
  </si>
  <si>
    <t>Innogy Current</t>
  </si>
  <si>
    <t>Thame Runners A</t>
  </si>
  <si>
    <t>Thame Runners B</t>
  </si>
  <si>
    <t>Thornbury RC</t>
  </si>
  <si>
    <t>Reading Athletic Club</t>
  </si>
  <si>
    <t>Marlborough RC Ladies</t>
  </si>
  <si>
    <t>Kennet Valley HHH</t>
  </si>
  <si>
    <t>Minehead Running Club</t>
  </si>
  <si>
    <t>Minehead RC</t>
  </si>
  <si>
    <t>Reading Athletics Club</t>
  </si>
  <si>
    <t>Reading RR A</t>
  </si>
  <si>
    <t>Reading RR B</t>
  </si>
  <si>
    <t>Reading RR Vets</t>
  </si>
  <si>
    <t>Ridgeway Relay 2003</t>
  </si>
  <si>
    <t>Headington Road Runners Ladies</t>
  </si>
  <si>
    <t>Headington Road Runners Vets</t>
  </si>
  <si>
    <t>Marlborough RC C</t>
  </si>
  <si>
    <t>additional time added</t>
  </si>
  <si>
    <t>Y</t>
  </si>
  <si>
    <t>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</si>
</sst>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0"/>
    <numFmt numFmtId="171" formatCode="0.000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name val="Arial"/>
      <family val="0"/>
    </font>
    <font>
      <b/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rial"/>
      <family val="0"/>
    </font>
    <font>
      <b/>
      <sz val="20"/>
      <color indexed="12"/>
      <name val="Arial"/>
      <family val="2"/>
    </font>
    <font>
      <b/>
      <u val="single"/>
      <sz val="16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2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46" fontId="0" fillId="0" borderId="0" xfId="0" applyNumberFormat="1" applyBorder="1" applyAlignment="1">
      <alignment/>
    </xf>
    <xf numFmtId="46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0" fontId="6" fillId="0" borderId="0" xfId="0" applyFon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20" fontId="1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>
      <alignment wrapText="1"/>
    </xf>
    <xf numFmtId="21" fontId="1" fillId="2" borderId="3" xfId="0" applyNumberFormat="1" applyFont="1" applyFill="1" applyBorder="1" applyAlignment="1">
      <alignment/>
    </xf>
    <xf numFmtId="20" fontId="1" fillId="2" borderId="3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/>
    </xf>
    <xf numFmtId="165" fontId="0" fillId="0" borderId="4" xfId="0" applyNumberFormat="1" applyFont="1" applyBorder="1" applyAlignment="1">
      <alignment/>
    </xf>
    <xf numFmtId="165" fontId="0" fillId="2" borderId="4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165" fontId="0" fillId="0" borderId="4" xfId="0" applyNumberFormat="1" applyBorder="1" applyAlignment="1">
      <alignment/>
    </xf>
    <xf numFmtId="21" fontId="0" fillId="0" borderId="4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21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14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Placings by leg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71"/>
          <c:w val="0.712"/>
          <c:h val="0.8145"/>
        </c:manualLayout>
      </c:layout>
      <c:lineChart>
        <c:grouping val="standard"/>
        <c:varyColors val="0"/>
        <c:ser>
          <c:idx val="2"/>
          <c:order val="0"/>
          <c:tx>
            <c:strRef>
              <c:f>'placings table'!$B$2</c:f>
              <c:strCache>
                <c:ptCount val="1"/>
                <c:pt idx="0">
                  <c:v>Abingdon Amblers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table'!$C$2:$L$2</c:f>
              <c:numCache>
                <c:ptCount val="10"/>
                <c:pt idx="0">
                  <c:v>13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'placings table'!$B$3</c:f>
              <c:strCache>
                <c:ptCount val="1"/>
                <c:pt idx="0">
                  <c:v>Abingdon Amblers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table'!$C$3:$L$3</c:f>
              <c:numCache>
                <c:ptCount val="10"/>
                <c:pt idx="0">
                  <c:v>29</c:v>
                </c:pt>
                <c:pt idx="1">
                  <c:v>28</c:v>
                </c:pt>
                <c:pt idx="2">
                  <c:v>28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'placings table'!$B$4</c:f>
              <c:strCache>
                <c:ptCount val="1"/>
                <c:pt idx="0">
                  <c:v>Bearbrook Joggers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table'!$C$4:$L$4</c:f>
              <c:numCache>
                <c:ptCount val="10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'placings table'!$B$5</c:f>
              <c:strCache>
                <c:ptCount val="1"/>
                <c:pt idx="0">
                  <c:v>Bearbrook Joggers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table'!$C$5:$L$5</c:f>
              <c:numCache>
                <c:ptCount val="10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19</c:v>
                </c:pt>
                <c:pt idx="9">
                  <c:v>15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'placings table'!$B$6</c:f>
              <c:strCache>
                <c:ptCount val="1"/>
                <c:pt idx="0">
                  <c:v>Compton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table'!$C$6:$L$6</c:f>
              <c:numCache>
                <c:ptCount val="10"/>
                <c:pt idx="0">
                  <c:v>9</c:v>
                </c:pt>
                <c:pt idx="1">
                  <c:v>11</c:v>
                </c:pt>
                <c:pt idx="2">
                  <c:v>19</c:v>
                </c:pt>
                <c:pt idx="3">
                  <c:v>11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'placings table'!$B$7</c:f>
              <c:strCache>
                <c:ptCount val="1"/>
                <c:pt idx="0">
                  <c:v>Eynsham Road Runners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table'!$C$7:$L$7</c:f>
              <c:numCache>
                <c:ptCount val="10"/>
                <c:pt idx="0">
                  <c:v>8</c:v>
                </c:pt>
                <c:pt idx="1">
                  <c:v>13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'placings table'!$B$8</c:f>
              <c:strCache>
                <c:ptCount val="1"/>
                <c:pt idx="0">
                  <c:v>Handy Cross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table'!$C$8:$L$8</c:f>
              <c:numCache>
                <c:ptCount val="10"/>
                <c:pt idx="0">
                  <c:v>6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18</c:v>
                </c:pt>
                <c:pt idx="7">
                  <c:v>19</c:v>
                </c:pt>
                <c:pt idx="8">
                  <c:v>18</c:v>
                </c:pt>
                <c:pt idx="9">
                  <c:v>16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'placings table'!$B$9</c:f>
              <c:strCache>
                <c:ptCount val="1"/>
                <c:pt idx="0">
                  <c:v>Handy Cross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table'!$C$9:$L$9</c:f>
              <c:numCache>
                <c:ptCount val="10"/>
                <c:pt idx="0">
                  <c:v>19</c:v>
                </c:pt>
                <c:pt idx="1">
                  <c:v>10</c:v>
                </c:pt>
                <c:pt idx="2">
                  <c:v>20</c:v>
                </c:pt>
                <c:pt idx="3">
                  <c:v>13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'placings table'!$B$10</c:f>
              <c:strCache>
                <c:ptCount val="1"/>
                <c:pt idx="0">
                  <c:v>Handy Cross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table'!$C$10:$L$10</c:f>
              <c:numCache>
                <c:ptCount val="10"/>
                <c:pt idx="0">
                  <c:v>23</c:v>
                </c:pt>
                <c:pt idx="1">
                  <c:v>24</c:v>
                </c:pt>
                <c:pt idx="2">
                  <c:v>26</c:v>
                </c:pt>
                <c:pt idx="3">
                  <c:v>24</c:v>
                </c:pt>
                <c:pt idx="4">
                  <c:v>21</c:v>
                </c:pt>
                <c:pt idx="5">
                  <c:v>20</c:v>
                </c:pt>
                <c:pt idx="6">
                  <c:v>21</c:v>
                </c:pt>
                <c:pt idx="7">
                  <c:v>23</c:v>
                </c:pt>
                <c:pt idx="8">
                  <c:v>23</c:v>
                </c:pt>
                <c:pt idx="9">
                  <c:v>22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'placings table'!$B$11</c:f>
              <c:strCache>
                <c:ptCount val="1"/>
                <c:pt idx="0">
                  <c:v>Headington Road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table'!$C$11:$L$11</c:f>
              <c:numCache>
                <c:ptCount val="1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'placings table'!$B$12</c:f>
              <c:strCache>
                <c:ptCount val="1"/>
                <c:pt idx="0">
                  <c:v>Headington Road Runners 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table'!$C$12:$L$12</c:f>
              <c:numCache>
                <c:ptCount val="10"/>
                <c:pt idx="0">
                  <c:v>12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15</c:v>
                </c:pt>
                <c:pt idx="7">
                  <c:v>13</c:v>
                </c:pt>
                <c:pt idx="8">
                  <c:v>15</c:v>
                </c:pt>
                <c:pt idx="9">
                  <c:v>11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'placings table'!$B$13</c:f>
              <c:strCache>
                <c:ptCount val="1"/>
                <c:pt idx="0">
                  <c:v>Headington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table'!$C$13:$L$13</c:f>
              <c:numCache>
                <c:ptCount val="10"/>
                <c:pt idx="0">
                  <c:v>25</c:v>
                </c:pt>
                <c:pt idx="1">
                  <c:v>23</c:v>
                </c:pt>
                <c:pt idx="2">
                  <c:v>18</c:v>
                </c:pt>
                <c:pt idx="3">
                  <c:v>19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14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'placings table'!$B$14</c:f>
              <c:strCache>
                <c:ptCount val="1"/>
                <c:pt idx="0">
                  <c:v>Headington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table'!$C$14:$L$14</c:f>
              <c:numCache>
                <c:ptCount val="10"/>
                <c:pt idx="0">
                  <c:v>7</c:v>
                </c:pt>
                <c:pt idx="1">
                  <c:v>9</c:v>
                </c:pt>
                <c:pt idx="2">
                  <c:v>13</c:v>
                </c:pt>
                <c:pt idx="3">
                  <c:v>25</c:v>
                </c:pt>
                <c:pt idx="4">
                  <c:v>23</c:v>
                </c:pt>
                <c:pt idx="5">
                  <c:v>22</c:v>
                </c:pt>
                <c:pt idx="6">
                  <c:v>20</c:v>
                </c:pt>
                <c:pt idx="7">
                  <c:v>21</c:v>
                </c:pt>
                <c:pt idx="8">
                  <c:v>21</c:v>
                </c:pt>
                <c:pt idx="9">
                  <c:v>20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'placings table'!$B$15</c:f>
              <c:strCache>
                <c:ptCount val="1"/>
                <c:pt idx="0">
                  <c:v>Inkpen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table'!$C$15:$L$15</c:f>
              <c:numCache>
                <c:ptCount val="10"/>
                <c:pt idx="0">
                  <c:v>21</c:v>
                </c:pt>
                <c:pt idx="1">
                  <c:v>22</c:v>
                </c:pt>
                <c:pt idx="2">
                  <c:v>25</c:v>
                </c:pt>
                <c:pt idx="3">
                  <c:v>20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30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'placings table'!$B$16</c:f>
              <c:strCache>
                <c:ptCount val="1"/>
                <c:pt idx="0">
                  <c:v>Innogy 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table'!$C$16:$L$16</c:f>
              <c:numCache>
                <c:ptCount val="10"/>
                <c:pt idx="0">
                  <c:v>30</c:v>
                </c:pt>
                <c:pt idx="1">
                  <c:v>30</c:v>
                </c:pt>
                <c:pt idx="2">
                  <c:v>32</c:v>
                </c:pt>
                <c:pt idx="3">
                  <c:v>32</c:v>
                </c:pt>
                <c:pt idx="4">
                  <c:v>27</c:v>
                </c:pt>
                <c:pt idx="5">
                  <c:v>28</c:v>
                </c:pt>
                <c:pt idx="6">
                  <c:v>26</c:v>
                </c:pt>
                <c:pt idx="7">
                  <c:v>25</c:v>
                </c:pt>
                <c:pt idx="8">
                  <c:v>25</c:v>
                </c:pt>
                <c:pt idx="9">
                  <c:v>23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'placings table'!$B$17</c:f>
              <c:strCache>
                <c:ptCount val="1"/>
                <c:pt idx="0">
                  <c:v>Innogy 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table'!$C$17:$L$17</c:f>
              <c:numCache>
                <c:ptCount val="10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31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32</c:v>
                </c:pt>
                <c:pt idx="9">
                  <c:v>31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'placings table'!$B$18</c:f>
              <c:strCache>
                <c:ptCount val="1"/>
                <c:pt idx="0">
                  <c:v>Kennet Valley HHH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table'!$C$18:$L$18</c:f>
              <c:numCache>
                <c:ptCount val="10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'placings table'!$B$19</c:f>
              <c:strCache>
                <c:ptCount val="1"/>
                <c:pt idx="0">
                  <c:v>Marlborough RC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table'!$C$19:$L$19</c:f>
              <c:numCache>
                <c:ptCount val="10"/>
                <c:pt idx="0">
                  <c:v>17</c:v>
                </c:pt>
                <c:pt idx="1">
                  <c:v>15</c:v>
                </c:pt>
                <c:pt idx="2">
                  <c:v>10</c:v>
                </c:pt>
                <c:pt idx="3">
                  <c:v>7</c:v>
                </c:pt>
                <c:pt idx="4">
                  <c:v>13</c:v>
                </c:pt>
                <c:pt idx="5">
                  <c:v>12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19</c:v>
                </c:pt>
              </c:numCache>
            </c:numRef>
          </c:val>
          <c:smooth val="0"/>
        </c:ser>
        <c:ser>
          <c:idx val="20"/>
          <c:order val="18"/>
          <c:tx>
            <c:strRef>
              <c:f>'placings table'!$B$20</c:f>
              <c:strCache>
                <c:ptCount val="1"/>
                <c:pt idx="0">
                  <c:v>Marlborough RC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table'!$C$20:$L$20</c:f>
              <c:numCache>
                <c:ptCount val="10"/>
                <c:pt idx="0">
                  <c:v>31</c:v>
                </c:pt>
                <c:pt idx="1">
                  <c:v>32</c:v>
                </c:pt>
                <c:pt idx="2">
                  <c:v>30</c:v>
                </c:pt>
                <c:pt idx="3">
                  <c:v>28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33</c:v>
                </c:pt>
                <c:pt idx="8">
                  <c:v>34</c:v>
                </c:pt>
                <c:pt idx="9">
                  <c:v>33</c:v>
                </c:pt>
              </c:numCache>
            </c:numRef>
          </c:val>
          <c:smooth val="0"/>
        </c:ser>
        <c:ser>
          <c:idx val="21"/>
          <c:order val="19"/>
          <c:tx>
            <c:strRef>
              <c:f>'placings table'!$B$21</c:f>
              <c:strCache>
                <c:ptCount val="1"/>
                <c:pt idx="0">
                  <c:v>Marlborough RC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table'!$C$21:$L$21</c:f>
              <c:numCache>
                <c:ptCount val="10"/>
                <c:pt idx="0">
                  <c:v>28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22</c:v>
                </c:pt>
                <c:pt idx="5">
                  <c:v>26</c:v>
                </c:pt>
                <c:pt idx="6">
                  <c:v>26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</c:numCache>
            </c:numRef>
          </c:val>
          <c:smooth val="0"/>
        </c:ser>
        <c:ser>
          <c:idx val="22"/>
          <c:order val="20"/>
          <c:tx>
            <c:strRef>
              <c:f>'placings table'!$B$22</c:f>
              <c:strCache>
                <c:ptCount val="1"/>
                <c:pt idx="0">
                  <c:v>Minehead 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table'!$C$22:$L$22</c:f>
              <c:numCache>
                <c:ptCount val="10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11</c:v>
                </c:pt>
                <c:pt idx="6">
                  <c:v>11</c:v>
                </c:pt>
                <c:pt idx="7">
                  <c:v>15</c:v>
                </c:pt>
                <c:pt idx="8">
                  <c:v>14</c:v>
                </c:pt>
                <c:pt idx="9">
                  <c:v>24</c:v>
                </c:pt>
              </c:numCache>
            </c:numRef>
          </c:val>
          <c:smooth val="0"/>
        </c:ser>
        <c:ser>
          <c:idx val="23"/>
          <c:order val="21"/>
          <c:tx>
            <c:strRef>
              <c:f>'placings table'!$B$23</c:f>
              <c:strCache>
                <c:ptCount val="1"/>
                <c:pt idx="0">
                  <c:v>Newbury 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table'!$C$23:$L$23</c:f>
              <c:numCache>
                <c:ptCount val="10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</c:ser>
        <c:ser>
          <c:idx val="24"/>
          <c:order val="22"/>
          <c:tx>
            <c:strRef>
              <c:f>'placings table'!$B$24</c:f>
              <c:strCache>
                <c:ptCount val="1"/>
                <c:pt idx="0">
                  <c:v>Oxford Brookes University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table'!$C$24:$L$24</c:f>
              <c:numCache>
                <c:ptCount val="10"/>
                <c:pt idx="0">
                  <c:v>22</c:v>
                </c:pt>
                <c:pt idx="1">
                  <c:v>20</c:v>
                </c:pt>
                <c:pt idx="2">
                  <c:v>31</c:v>
                </c:pt>
                <c:pt idx="3">
                  <c:v>30</c:v>
                </c:pt>
                <c:pt idx="4">
                  <c:v>32</c:v>
                </c:pt>
                <c:pt idx="5">
                  <c:v>33</c:v>
                </c:pt>
                <c:pt idx="6">
                  <c:v>33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'placings table'!$B$25</c:f>
              <c:strCache>
                <c:ptCount val="1"/>
                <c:pt idx="0">
                  <c:v>Pewsey Vale 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table'!$C$25:$L$25</c:f>
              <c:numCache>
                <c:ptCount val="10"/>
                <c:pt idx="0">
                  <c:v>14</c:v>
                </c:pt>
                <c:pt idx="1">
                  <c:v>12</c:v>
                </c:pt>
                <c:pt idx="2">
                  <c:v>11</c:v>
                </c:pt>
                <c:pt idx="3">
                  <c:v>18</c:v>
                </c:pt>
                <c:pt idx="4">
                  <c:v>19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13</c:v>
                </c:pt>
                <c:pt idx="9">
                  <c:v>10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'placings table'!$B$26</c:f>
              <c:strCache>
                <c:ptCount val="1"/>
                <c:pt idx="0">
                  <c:v>Reading Athletics Club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table'!$C$26:$L$26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'placings table'!$B$27</c:f>
              <c:strCache>
                <c:ptCount val="1"/>
                <c:pt idx="0">
                  <c:v>Reading RR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table'!$C$27:$L$27</c:f>
              <c:numCache>
                <c:ptCount val="10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'placings table'!$B$28</c:f>
              <c:strCache>
                <c:ptCount val="1"/>
                <c:pt idx="0">
                  <c:v>Reading RR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table'!$C$28:$L$28</c:f>
              <c:numCache>
                <c:ptCount val="10"/>
                <c:pt idx="0">
                  <c:v>24</c:v>
                </c:pt>
                <c:pt idx="1">
                  <c:v>21</c:v>
                </c:pt>
                <c:pt idx="2">
                  <c:v>22</c:v>
                </c:pt>
                <c:pt idx="3">
                  <c:v>21</c:v>
                </c:pt>
                <c:pt idx="4">
                  <c:v>25</c:v>
                </c:pt>
                <c:pt idx="5">
                  <c:v>21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13</c:v>
                </c:pt>
              </c:numCache>
            </c:numRef>
          </c:val>
          <c:smooth val="0"/>
        </c:ser>
        <c:ser>
          <c:idx val="0"/>
          <c:order val="27"/>
          <c:tx>
            <c:strRef>
              <c:f>'placings table'!$B$29</c:f>
              <c:strCache>
                <c:ptCount val="1"/>
                <c:pt idx="0">
                  <c:v>Reading RR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table'!$C$29:$L$29</c:f>
              <c:numCache>
                <c:ptCount val="10"/>
                <c:pt idx="0">
                  <c:v>34</c:v>
                </c:pt>
                <c:pt idx="1">
                  <c:v>31</c:v>
                </c:pt>
                <c:pt idx="2">
                  <c:v>34</c:v>
                </c:pt>
                <c:pt idx="3">
                  <c:v>34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'placings table'!$B$30</c:f>
              <c:strCache>
                <c:ptCount val="1"/>
                <c:pt idx="0">
                  <c:v>Swindon Harriers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table'!$C$30:$L$30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0"/>
          <c:order val="29"/>
          <c:tx>
            <c:strRef>
              <c:f>'placings table'!$B$31</c:f>
              <c:strCache>
                <c:ptCount val="1"/>
                <c:pt idx="0">
                  <c:v>Swindon Harriers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table'!$C$31:$L$31</c:f>
              <c:numCache>
                <c:ptCount val="10"/>
                <c:pt idx="0">
                  <c:v>20</c:v>
                </c:pt>
                <c:pt idx="1">
                  <c:v>29</c:v>
                </c:pt>
                <c:pt idx="2">
                  <c:v>24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23</c:v>
                </c:pt>
                <c:pt idx="7">
                  <c:v>24</c:v>
                </c:pt>
                <c:pt idx="8">
                  <c:v>22</c:v>
                </c:pt>
                <c:pt idx="9">
                  <c:v>21</c:v>
                </c:pt>
              </c:numCache>
            </c:numRef>
          </c:val>
          <c:smooth val="0"/>
        </c:ser>
        <c:ser>
          <c:idx val="31"/>
          <c:order val="30"/>
          <c:tx>
            <c:strRef>
              <c:f>'placings table'!$B$32</c:f>
              <c:strCache>
                <c:ptCount val="1"/>
                <c:pt idx="0">
                  <c:v>Swindon Striders Hasbeens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table'!$C$32:$L$32</c:f>
              <c:numCache>
                <c:ptCount val="10"/>
                <c:pt idx="0">
                  <c:v>27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28</c:v>
                </c:pt>
                <c:pt idx="5">
                  <c:v>27</c:v>
                </c:pt>
                <c:pt idx="6">
                  <c:v>28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32"/>
          <c:order val="31"/>
          <c:tx>
            <c:strRef>
              <c:f>'placings table'!$B$33</c:f>
              <c:strCache>
                <c:ptCount val="1"/>
                <c:pt idx="0">
                  <c:v>Swindon Striders Wantabees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table'!$C$33:$L$33</c:f>
              <c:numCache>
                <c:ptCount val="10"/>
                <c:pt idx="0">
                  <c:v>16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15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18</c:v>
                </c:pt>
              </c:numCache>
            </c:numRef>
          </c:val>
          <c:smooth val="0"/>
        </c:ser>
        <c:ser>
          <c:idx val="33"/>
          <c:order val="32"/>
          <c:tx>
            <c:strRef>
              <c:f>'placings table'!$B$34</c:f>
              <c:strCache>
                <c:ptCount val="1"/>
                <c:pt idx="0">
                  <c:v>Thame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table'!$C$34:$L$34</c:f>
              <c:numCache>
                <c:ptCount val="10"/>
                <c:pt idx="0">
                  <c:v>18</c:v>
                </c:pt>
                <c:pt idx="1">
                  <c:v>19</c:v>
                </c:pt>
                <c:pt idx="2">
                  <c:v>16</c:v>
                </c:pt>
                <c:pt idx="3">
                  <c:v>14</c:v>
                </c:pt>
                <c:pt idx="4">
                  <c:v>11</c:v>
                </c:pt>
                <c:pt idx="5">
                  <c:v>23</c:v>
                </c:pt>
                <c:pt idx="6">
                  <c:v>24</c:v>
                </c:pt>
                <c:pt idx="7">
                  <c:v>20</c:v>
                </c:pt>
                <c:pt idx="8">
                  <c:v>20</c:v>
                </c:pt>
                <c:pt idx="9">
                  <c:v>17</c:v>
                </c:pt>
              </c:numCache>
            </c:numRef>
          </c:val>
          <c:smooth val="0"/>
        </c:ser>
        <c:ser>
          <c:idx val="34"/>
          <c:order val="33"/>
          <c:tx>
            <c:strRef>
              <c:f>'placings table'!$B$35</c:f>
              <c:strCache>
                <c:ptCount val="1"/>
                <c:pt idx="0">
                  <c:v>Thame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table'!$C$35:$L$35</c:f>
              <c:numCache>
                <c:ptCount val="10"/>
                <c:pt idx="0">
                  <c:v>32</c:v>
                </c:pt>
                <c:pt idx="1">
                  <c:v>34</c:v>
                </c:pt>
                <c:pt idx="2">
                  <c:v>29</c:v>
                </c:pt>
                <c:pt idx="3">
                  <c:v>29</c:v>
                </c:pt>
                <c:pt idx="4">
                  <c:v>26</c:v>
                </c:pt>
                <c:pt idx="5">
                  <c:v>24</c:v>
                </c:pt>
                <c:pt idx="6">
                  <c:v>25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</c:numCache>
            </c:numRef>
          </c:val>
          <c:smooth val="0"/>
        </c:ser>
        <c:ser>
          <c:idx val="35"/>
          <c:order val="34"/>
          <c:tx>
            <c:strRef>
              <c:f>'placings table'!$B$36</c:f>
              <c:strCache>
                <c:ptCount val="1"/>
                <c:pt idx="0">
                  <c:v>Thornbury 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'placings table'!$C$36:$L$36</c:f>
              <c:numCache>
                <c:ptCount val="10"/>
                <c:pt idx="0">
                  <c:v>26</c:v>
                </c:pt>
                <c:pt idx="1">
                  <c:v>27</c:v>
                </c:pt>
                <c:pt idx="2">
                  <c:v>21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22</c:v>
                </c:pt>
                <c:pt idx="8">
                  <c:v>24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3188627"/>
        <c:axId val="28697644"/>
      </c:lineChart>
      <c:catAx>
        <c:axId val="31886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leg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97644"/>
        <c:crosses val="autoZero"/>
        <c:auto val="1"/>
        <c:lblOffset val="100"/>
        <c:noMultiLvlLbl val="0"/>
      </c:catAx>
      <c:valAx>
        <c:axId val="2869764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place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188627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01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781050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228600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1534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28.421875" style="0" bestFit="1" customWidth="1"/>
    <col min="3" max="3" width="8.28125" style="0" bestFit="1" customWidth="1"/>
    <col min="4" max="4" width="10.7109375" style="0" bestFit="1" customWidth="1"/>
    <col min="5" max="5" width="8.57421875" style="16" bestFit="1" customWidth="1"/>
    <col min="6" max="6" width="15.421875" style="0" bestFit="1" customWidth="1"/>
    <col min="7" max="7" width="12.7109375" style="0" bestFit="1" customWidth="1"/>
  </cols>
  <sheetData>
    <row r="1" spans="1:7" ht="27.75" customHeight="1">
      <c r="A1" s="59" t="s">
        <v>86</v>
      </c>
      <c r="C1" s="5"/>
      <c r="G1" s="26"/>
    </row>
    <row r="2" ht="24" customHeight="1" thickBot="1">
      <c r="A2" s="5" t="s">
        <v>26</v>
      </c>
    </row>
    <row r="3" spans="1:7" ht="13.5" thickBot="1">
      <c r="A3" s="54" t="s">
        <v>27</v>
      </c>
      <c r="B3" s="55" t="s">
        <v>5</v>
      </c>
      <c r="C3" s="55" t="s">
        <v>4</v>
      </c>
      <c r="D3" s="55" t="s">
        <v>22</v>
      </c>
      <c r="E3" s="56" t="s">
        <v>9</v>
      </c>
      <c r="F3" s="57" t="s">
        <v>24</v>
      </c>
      <c r="G3" s="58" t="s">
        <v>25</v>
      </c>
    </row>
    <row r="4" spans="1:8" ht="12.75">
      <c r="A4" s="50">
        <v>29</v>
      </c>
      <c r="B4" s="51" t="s">
        <v>43</v>
      </c>
      <c r="C4" s="51">
        <f>RANK(D4,$D$4:$D$40,3)</f>
        <v>7</v>
      </c>
      <c r="D4" s="52">
        <f>'stage 10'!H7</f>
        <v>0.47318287037037043</v>
      </c>
      <c r="E4" s="52">
        <f>D4/data!$B$13</f>
        <v>0.005303022376973075</v>
      </c>
      <c r="F4" s="51">
        <v>13</v>
      </c>
      <c r="G4" s="53">
        <v>0.5098726851851852</v>
      </c>
      <c r="H4" s="45"/>
    </row>
    <row r="5" spans="1:8" ht="12.75">
      <c r="A5" s="48">
        <v>30</v>
      </c>
      <c r="B5" s="37" t="s">
        <v>17</v>
      </c>
      <c r="C5" s="37">
        <f aca="true" t="shared" si="0" ref="C5:C38">RANK(D5,$D$4:$D$40,3)</f>
        <v>32</v>
      </c>
      <c r="D5" s="42">
        <f>'stage 10'!H8</f>
        <v>0.613877314814815</v>
      </c>
      <c r="E5" s="42">
        <f>D5/data!$B$13</f>
        <v>0.006879803435468898</v>
      </c>
      <c r="F5" s="37">
        <v>28</v>
      </c>
      <c r="G5" s="43">
        <v>0.6222222222222222</v>
      </c>
      <c r="H5" s="45"/>
    </row>
    <row r="6" spans="1:8" ht="12.75">
      <c r="A6" s="48">
        <v>31</v>
      </c>
      <c r="B6" s="37" t="s">
        <v>18</v>
      </c>
      <c r="C6" s="37">
        <f t="shared" si="0"/>
        <v>6</v>
      </c>
      <c r="D6" s="42">
        <f>'stage 10'!H9</f>
        <v>0.4523842592592593</v>
      </c>
      <c r="E6" s="42">
        <f>D6/data!$B$13</f>
        <v>0.005069929619312907</v>
      </c>
      <c r="F6" s="37">
        <v>3</v>
      </c>
      <c r="G6" s="43">
        <v>0.43166666666666664</v>
      </c>
      <c r="H6" s="45"/>
    </row>
    <row r="7" spans="1:8" ht="12.75">
      <c r="A7" s="48">
        <v>32</v>
      </c>
      <c r="B7" s="37" t="s">
        <v>45</v>
      </c>
      <c r="C7" s="37">
        <f t="shared" si="0"/>
        <v>15</v>
      </c>
      <c r="D7" s="42">
        <f>'stage 10'!H10</f>
        <v>0.5091203703703703</v>
      </c>
      <c r="E7" s="42">
        <f>D7/data!$B$13</f>
        <v>0.005705778644382544</v>
      </c>
      <c r="F7" s="37">
        <v>14</v>
      </c>
      <c r="G7" s="43">
        <v>0.5186805555555556</v>
      </c>
      <c r="H7" s="45"/>
    </row>
    <row r="8" spans="1:8" ht="12.75">
      <c r="A8" s="48">
        <v>33</v>
      </c>
      <c r="B8" s="37" t="s">
        <v>16</v>
      </c>
      <c r="C8" s="37">
        <f t="shared" si="0"/>
        <v>12</v>
      </c>
      <c r="D8" s="42">
        <f>'stage 10'!H11</f>
        <v>0.4957754629629628</v>
      </c>
      <c r="E8" s="42">
        <f>D8/data!$B$13</f>
        <v>0.005556220519962859</v>
      </c>
      <c r="F8" s="37">
        <v>12</v>
      </c>
      <c r="G8" s="43">
        <v>0.5075810185185184</v>
      </c>
      <c r="H8" s="45"/>
    </row>
    <row r="9" spans="1:8" ht="12.75">
      <c r="A9" s="48">
        <v>34</v>
      </c>
      <c r="B9" s="37" t="s">
        <v>67</v>
      </c>
      <c r="C9" s="37">
        <f t="shared" si="0"/>
        <v>8</v>
      </c>
      <c r="D9" s="42">
        <f>'stage 10'!H12</f>
        <v>0.4791898148148147</v>
      </c>
      <c r="E9" s="42">
        <f>D9/data!$B$13</f>
        <v>0.005370342989786444</v>
      </c>
      <c r="F9" s="37"/>
      <c r="G9" s="43"/>
      <c r="H9" s="45"/>
    </row>
    <row r="10" spans="1:8" ht="12.75">
      <c r="A10" s="48">
        <v>35</v>
      </c>
      <c r="B10" s="37" t="s">
        <v>69</v>
      </c>
      <c r="C10" s="37">
        <f t="shared" si="0"/>
        <v>16</v>
      </c>
      <c r="D10" s="42">
        <f>'stage 10'!H13</f>
        <v>0.5092824074074074</v>
      </c>
      <c r="E10" s="42">
        <f>D10/data!$B$13</f>
        <v>0.005707594614670381</v>
      </c>
      <c r="F10" s="37">
        <v>9</v>
      </c>
      <c r="G10" s="43">
        <v>0.4884722222222223</v>
      </c>
      <c r="H10" s="45"/>
    </row>
    <row r="11" spans="1:8" ht="12.75">
      <c r="A11" s="48">
        <v>36</v>
      </c>
      <c r="B11" s="37" t="s">
        <v>70</v>
      </c>
      <c r="C11" s="37">
        <f t="shared" si="0"/>
        <v>9</v>
      </c>
      <c r="D11" s="42">
        <f>'stage 10'!H14</f>
        <v>0.48715277777777766</v>
      </c>
      <c r="E11" s="42">
        <f>D11/data!$B$13</f>
        <v>0.005459584958217269</v>
      </c>
      <c r="F11" s="37">
        <v>15</v>
      </c>
      <c r="G11" s="43">
        <v>0.5203935185185186</v>
      </c>
      <c r="H11" s="45"/>
    </row>
    <row r="12" spans="1:8" ht="12.75">
      <c r="A12" s="48">
        <v>37</v>
      </c>
      <c r="B12" s="37" t="s">
        <v>71</v>
      </c>
      <c r="C12" s="37">
        <f t="shared" si="0"/>
        <v>22</v>
      </c>
      <c r="D12" s="42">
        <f>'stage 10'!H15</f>
        <v>0.5424884259259259</v>
      </c>
      <c r="E12" s="42">
        <f>D12/data!$B$13</f>
        <v>0.006079738811513464</v>
      </c>
      <c r="F12" s="37">
        <v>19</v>
      </c>
      <c r="G12" s="43">
        <v>0.5352083333333334</v>
      </c>
      <c r="H12" s="45"/>
    </row>
    <row r="13" spans="1:8" ht="12.75">
      <c r="A13" s="48">
        <v>38</v>
      </c>
      <c r="B13" s="40" t="s">
        <v>21</v>
      </c>
      <c r="C13" s="37">
        <f t="shared" si="0"/>
        <v>1</v>
      </c>
      <c r="D13" s="42">
        <f>'stage 10'!H16</f>
        <v>0.42524305555555564</v>
      </c>
      <c r="E13" s="42">
        <f>D13/data!$B$13</f>
        <v>0.00476575459610028</v>
      </c>
      <c r="F13" s="37">
        <v>2</v>
      </c>
      <c r="G13" s="43">
        <v>0.42934027777777783</v>
      </c>
      <c r="H13" s="45"/>
    </row>
    <row r="14" spans="1:8" ht="12.75">
      <c r="A14" s="48">
        <v>39</v>
      </c>
      <c r="B14" s="40" t="s">
        <v>15</v>
      </c>
      <c r="C14" s="37">
        <f t="shared" si="0"/>
        <v>11</v>
      </c>
      <c r="D14" s="42">
        <f>'stage 10'!H17</f>
        <v>0.4932175925925927</v>
      </c>
      <c r="E14" s="42">
        <f>D14/data!$B$13</f>
        <v>0.005527554131847727</v>
      </c>
      <c r="F14" s="37">
        <v>17</v>
      </c>
      <c r="G14" s="43">
        <v>0.527662037037037</v>
      </c>
      <c r="H14" s="45"/>
    </row>
    <row r="15" spans="1:8" ht="12.75">
      <c r="A15" s="48">
        <v>40</v>
      </c>
      <c r="B15" s="37" t="s">
        <v>87</v>
      </c>
      <c r="C15" s="37">
        <f t="shared" si="0"/>
        <v>14</v>
      </c>
      <c r="D15" s="42">
        <f>'stage 10'!H18</f>
        <v>0.5089814814814814</v>
      </c>
      <c r="E15" s="42">
        <f>D15/data!$B$13</f>
        <v>0.005704222098421541</v>
      </c>
      <c r="F15" s="37">
        <v>16</v>
      </c>
      <c r="G15" s="43">
        <v>0.5261111111111111</v>
      </c>
      <c r="H15" s="45"/>
    </row>
    <row r="16" spans="1:8" ht="12.75">
      <c r="A16" s="48">
        <v>41</v>
      </c>
      <c r="B16" s="37" t="s">
        <v>88</v>
      </c>
      <c r="C16" s="37">
        <f t="shared" si="0"/>
        <v>20</v>
      </c>
      <c r="D16" s="42">
        <f>'stage 10'!H19</f>
        <v>0.5291203703703703</v>
      </c>
      <c r="E16" s="42">
        <f>D16/data!$B$13</f>
        <v>0.005929921262766946</v>
      </c>
      <c r="F16" s="37">
        <v>21</v>
      </c>
      <c r="G16" s="43">
        <v>0.5387731481481481</v>
      </c>
      <c r="H16" s="45"/>
    </row>
    <row r="17" spans="1:8" ht="12.75">
      <c r="A17" s="48">
        <v>42</v>
      </c>
      <c r="B17" s="37" t="s">
        <v>63</v>
      </c>
      <c r="C17" s="37">
        <f t="shared" si="0"/>
        <v>30</v>
      </c>
      <c r="D17" s="42">
        <f>'stage 10'!H20</f>
        <v>0.590474537037037</v>
      </c>
      <c r="E17" s="42">
        <f>D17/data!$B$13</f>
        <v>0.006617525441039927</v>
      </c>
      <c r="F17" s="37">
        <v>23</v>
      </c>
      <c r="G17" s="43">
        <v>0.5615740740740741</v>
      </c>
      <c r="H17" s="45"/>
    </row>
    <row r="18" spans="1:8" ht="12.75">
      <c r="A18" s="48">
        <v>43</v>
      </c>
      <c r="B18" s="37" t="s">
        <v>72</v>
      </c>
      <c r="C18" s="37">
        <f t="shared" si="0"/>
        <v>23</v>
      </c>
      <c r="D18" s="42">
        <f>'stage 10'!H21</f>
        <v>0.5479282407407409</v>
      </c>
      <c r="E18" s="42">
        <f>D18/data!$B$13</f>
        <v>0.006140703528319408</v>
      </c>
      <c r="F18" s="37">
        <v>22</v>
      </c>
      <c r="G18" s="43">
        <v>0.5432986111111111</v>
      </c>
      <c r="H18" s="45"/>
    </row>
    <row r="19" spans="1:8" ht="12.75">
      <c r="A19" s="48">
        <v>44</v>
      </c>
      <c r="B19" s="37" t="s">
        <v>73</v>
      </c>
      <c r="C19" s="37">
        <f t="shared" si="0"/>
        <v>31</v>
      </c>
      <c r="D19" s="42">
        <f>'stage 10'!H22</f>
        <v>0.5941898148148148</v>
      </c>
      <c r="E19" s="42">
        <f>D19/data!$B$13</f>
        <v>0.006659163045496751</v>
      </c>
      <c r="F19" s="37"/>
      <c r="G19" s="43"/>
      <c r="H19" s="45"/>
    </row>
    <row r="20" spans="1:8" ht="12.75">
      <c r="A20" s="48">
        <v>45</v>
      </c>
      <c r="B20" s="37" t="s">
        <v>79</v>
      </c>
      <c r="C20" s="37">
        <f t="shared" si="0"/>
        <v>34</v>
      </c>
      <c r="D20" s="42">
        <f>'stage 10'!H23</f>
        <v>0.6267708333333334</v>
      </c>
      <c r="E20" s="42">
        <f>D20/data!$B$13</f>
        <v>0.0070243027855153226</v>
      </c>
      <c r="F20" s="37"/>
      <c r="G20" s="43"/>
      <c r="H20" s="45"/>
    </row>
    <row r="21" spans="1:8" ht="12.75">
      <c r="A21" s="48">
        <v>46</v>
      </c>
      <c r="B21" s="37" t="s">
        <v>48</v>
      </c>
      <c r="C21" s="37">
        <f t="shared" si="0"/>
        <v>19</v>
      </c>
      <c r="D21" s="42">
        <f>'stage 10'!H24</f>
        <v>0.5206944444444446</v>
      </c>
      <c r="E21" s="42">
        <f>D21/data!$B$13</f>
        <v>0.005835490807799445</v>
      </c>
      <c r="F21" s="37">
        <v>8</v>
      </c>
      <c r="G21" s="43">
        <v>0.4850578703703704</v>
      </c>
      <c r="H21" s="45"/>
    </row>
    <row r="22" spans="1:8" ht="12.75">
      <c r="A22" s="48">
        <v>47</v>
      </c>
      <c r="B22" s="37" t="s">
        <v>78</v>
      </c>
      <c r="C22" s="37">
        <f t="shared" si="0"/>
        <v>33</v>
      </c>
      <c r="D22" s="42">
        <f>'stage 10'!H25</f>
        <v>0.6208101851851852</v>
      </c>
      <c r="E22" s="42">
        <f>D22/data!$B$13</f>
        <v>0.006957501021355618</v>
      </c>
      <c r="F22" s="37"/>
      <c r="G22" s="43"/>
      <c r="H22" s="45"/>
    </row>
    <row r="23" spans="1:8" ht="12.75">
      <c r="A23" s="48">
        <v>48</v>
      </c>
      <c r="B23" s="37" t="s">
        <v>89</v>
      </c>
      <c r="C23" s="37">
        <f t="shared" si="0"/>
        <v>28</v>
      </c>
      <c r="D23" s="42">
        <f>'stage 10'!H26</f>
        <v>0.5632407407407408</v>
      </c>
      <c r="E23" s="42">
        <f>D23/data!$B$13</f>
        <v>0.0063123127205199645</v>
      </c>
      <c r="F23" s="37">
        <v>26</v>
      </c>
      <c r="G23" s="43">
        <v>0.6005208333333333</v>
      </c>
      <c r="H23" s="45"/>
    </row>
    <row r="24" spans="1:8" ht="12.75">
      <c r="A24" s="48">
        <v>49</v>
      </c>
      <c r="B24" s="37" t="s">
        <v>80</v>
      </c>
      <c r="C24" s="37">
        <f t="shared" si="0"/>
        <v>24</v>
      </c>
      <c r="D24" s="42">
        <f>'stage 10'!H27</f>
        <v>0.5502199074074073</v>
      </c>
      <c r="E24" s="42">
        <f>D24/data!$B$13</f>
        <v>0.006166386536675952</v>
      </c>
      <c r="F24" s="37"/>
      <c r="G24" s="43"/>
      <c r="H24" s="45"/>
    </row>
    <row r="25" spans="1:8" ht="12.75">
      <c r="A25" s="48">
        <v>50</v>
      </c>
      <c r="B25" s="37" t="s">
        <v>62</v>
      </c>
      <c r="C25" s="37">
        <f t="shared" si="0"/>
        <v>5</v>
      </c>
      <c r="D25" s="42">
        <f>'stage 10'!H28</f>
        <v>0.44194444444444436</v>
      </c>
      <c r="E25" s="42">
        <f>D25/data!$B$13</f>
        <v>0.004952929247910864</v>
      </c>
      <c r="F25" s="37">
        <v>4</v>
      </c>
      <c r="G25" s="49">
        <v>0.4405902777777778</v>
      </c>
      <c r="H25" s="45"/>
    </row>
    <row r="26" spans="1:8" ht="12.75">
      <c r="A26" s="48">
        <v>72</v>
      </c>
      <c r="B26" s="37" t="s">
        <v>68</v>
      </c>
      <c r="C26" s="37">
        <f t="shared" si="0"/>
        <v>29</v>
      </c>
      <c r="D26" s="42">
        <f>'stage 10'!H29</f>
        <v>0.587175925925926</v>
      </c>
      <c r="E26" s="42">
        <f>D26/data!$B$13</f>
        <v>0.006580557474466112</v>
      </c>
      <c r="F26" s="37"/>
      <c r="G26" s="49"/>
      <c r="H26" s="45"/>
    </row>
    <row r="27" spans="1:8" ht="12.75">
      <c r="A27" s="47">
        <v>73</v>
      </c>
      <c r="B27" s="37" t="s">
        <v>46</v>
      </c>
      <c r="C27" s="37">
        <f t="shared" si="0"/>
        <v>10</v>
      </c>
      <c r="D27" s="42">
        <f>'stage 10'!H30</f>
        <v>0.4879050925925925</v>
      </c>
      <c r="E27" s="42">
        <f>D27/data!$B$13</f>
        <v>0.005468016248839368</v>
      </c>
      <c r="F27" s="37">
        <v>6</v>
      </c>
      <c r="G27" s="43">
        <v>0.46840277777777783</v>
      </c>
      <c r="H27" s="45"/>
    </row>
    <row r="28" spans="1:8" ht="12.75">
      <c r="A28" s="48">
        <v>74</v>
      </c>
      <c r="B28" s="37" t="s">
        <v>77</v>
      </c>
      <c r="C28" s="37">
        <f t="shared" si="0"/>
        <v>3</v>
      </c>
      <c r="D28" s="42">
        <f>'stage 10'!H31</f>
        <v>0.44042824074074083</v>
      </c>
      <c r="E28" s="42">
        <f>D28/data!$B$13</f>
        <v>0.004935936954503252</v>
      </c>
      <c r="F28" s="37"/>
      <c r="G28" s="43"/>
      <c r="H28" s="45"/>
    </row>
    <row r="29" spans="1:8" ht="12.75">
      <c r="A29" s="48">
        <v>75</v>
      </c>
      <c r="B29" s="37" t="s">
        <v>49</v>
      </c>
      <c r="C29" s="37">
        <f t="shared" si="0"/>
        <v>4</v>
      </c>
      <c r="D29" s="42">
        <f>'stage 10'!H32</f>
        <v>0.440486111111111</v>
      </c>
      <c r="E29" s="42">
        <f>D29/data!$B$13</f>
        <v>0.004936585515320334</v>
      </c>
      <c r="F29" s="37">
        <v>1</v>
      </c>
      <c r="G29" s="43">
        <v>0.4165162037037037</v>
      </c>
      <c r="H29" s="45"/>
    </row>
    <row r="30" spans="1:8" ht="12.75">
      <c r="A30" s="48">
        <v>76</v>
      </c>
      <c r="B30" s="37" t="s">
        <v>50</v>
      </c>
      <c r="C30" s="37">
        <f t="shared" si="0"/>
        <v>13</v>
      </c>
      <c r="D30" s="42">
        <f>'stage 10'!H33</f>
        <v>0.5045023148148149</v>
      </c>
      <c r="E30" s="42">
        <f>D30/data!$B$13</f>
        <v>0.005654023491179203</v>
      </c>
      <c r="F30" s="37">
        <v>7</v>
      </c>
      <c r="G30" s="43">
        <v>0.4760648148148148</v>
      </c>
      <c r="H30" s="45"/>
    </row>
    <row r="31" spans="1:8" ht="12.75">
      <c r="A31" s="48">
        <v>77</v>
      </c>
      <c r="B31" s="37" t="s">
        <v>66</v>
      </c>
      <c r="C31" s="37">
        <f t="shared" si="0"/>
        <v>35</v>
      </c>
      <c r="D31" s="42">
        <f>'stage 10'!H34</f>
        <v>0.6297453703703704</v>
      </c>
      <c r="E31" s="42">
        <f>D31/data!$B$13</f>
        <v>0.007057638811513465</v>
      </c>
      <c r="F31" s="37">
        <v>27</v>
      </c>
      <c r="G31" s="43">
        <v>0.6113773148148149</v>
      </c>
      <c r="H31" s="45"/>
    </row>
    <row r="32" spans="1:8" ht="12.75">
      <c r="A32" s="48">
        <v>78</v>
      </c>
      <c r="B32" s="37" t="s">
        <v>19</v>
      </c>
      <c r="C32" s="37">
        <f t="shared" si="0"/>
        <v>2</v>
      </c>
      <c r="D32" s="42">
        <f>'stage 10'!H35</f>
        <v>0.4306944444444444</v>
      </c>
      <c r="E32" s="42">
        <f>D32/data!$B$13</f>
        <v>0.0048268490250696384</v>
      </c>
      <c r="F32" s="37">
        <v>5</v>
      </c>
      <c r="G32" s="43">
        <v>0.46677083333333336</v>
      </c>
      <c r="H32" s="45"/>
    </row>
    <row r="33" spans="1:8" ht="12.75">
      <c r="A33" s="48">
        <v>79</v>
      </c>
      <c r="B33" s="37" t="s">
        <v>20</v>
      </c>
      <c r="C33" s="37">
        <f t="shared" si="0"/>
        <v>21</v>
      </c>
      <c r="D33" s="42">
        <f>'stage 10'!H36</f>
        <v>0.5352662037037038</v>
      </c>
      <c r="E33" s="42">
        <f>D33/data!$B$13</f>
        <v>0.005998798421541321</v>
      </c>
      <c r="F33" s="37">
        <v>20</v>
      </c>
      <c r="G33" s="43">
        <v>0.5364583333333334</v>
      </c>
      <c r="H33" s="45"/>
    </row>
    <row r="34" spans="1:8" ht="12.75">
      <c r="A34" s="48">
        <v>80</v>
      </c>
      <c r="B34" s="37" t="s">
        <v>56</v>
      </c>
      <c r="C34" s="37">
        <f t="shared" si="0"/>
        <v>26</v>
      </c>
      <c r="D34" s="42">
        <f>'stage 10'!H37</f>
        <v>0.5566435185185185</v>
      </c>
      <c r="E34" s="42">
        <f>D34/data!$B$13</f>
        <v>0.006238376787372331</v>
      </c>
      <c r="F34" s="37">
        <v>10</v>
      </c>
      <c r="G34" s="43">
        <v>0.49848379629629624</v>
      </c>
      <c r="H34" s="45"/>
    </row>
    <row r="35" spans="1:8" ht="12.75">
      <c r="A35" s="48">
        <v>81</v>
      </c>
      <c r="B35" s="37" t="s">
        <v>57</v>
      </c>
      <c r="C35" s="37">
        <f t="shared" si="0"/>
        <v>18</v>
      </c>
      <c r="D35" s="42">
        <f>'stage 10'!H38</f>
        <v>0.5159606481481481</v>
      </c>
      <c r="E35" s="42">
        <f>D35/data!$B$13</f>
        <v>0.005782438532961932</v>
      </c>
      <c r="F35" s="37">
        <v>25</v>
      </c>
      <c r="G35" s="43">
        <v>0.5753472222222222</v>
      </c>
      <c r="H35" s="45"/>
    </row>
    <row r="36" spans="1:8" ht="12.75">
      <c r="A36" s="48">
        <v>82</v>
      </c>
      <c r="B36" s="37" t="s">
        <v>74</v>
      </c>
      <c r="C36" s="37">
        <f t="shared" si="0"/>
        <v>17</v>
      </c>
      <c r="D36" s="42">
        <f>'stage 10'!H39</f>
        <v>0.5141203703703704</v>
      </c>
      <c r="E36" s="42">
        <f>D36/data!$B$13</f>
        <v>0.005761814298978645</v>
      </c>
      <c r="F36" s="37"/>
      <c r="G36" s="43"/>
      <c r="H36" s="45"/>
    </row>
    <row r="37" spans="1:8" ht="12.75">
      <c r="A37" s="48">
        <v>83</v>
      </c>
      <c r="B37" s="37" t="s">
        <v>75</v>
      </c>
      <c r="C37" s="37">
        <f t="shared" si="0"/>
        <v>27</v>
      </c>
      <c r="D37" s="42">
        <f>'stage 10'!H40</f>
        <v>0.5618055555555554</v>
      </c>
      <c r="E37" s="42">
        <f>D37/data!$B$13</f>
        <v>0.006296228412256267</v>
      </c>
      <c r="F37" s="37"/>
      <c r="G37" s="43"/>
      <c r="H37" s="45"/>
    </row>
    <row r="38" spans="1:8" ht="12.75">
      <c r="A38" s="48">
        <v>84</v>
      </c>
      <c r="B38" s="37" t="s">
        <v>76</v>
      </c>
      <c r="C38" s="37">
        <f t="shared" si="0"/>
        <v>25</v>
      </c>
      <c r="D38" s="42">
        <f>'stage 10'!H41</f>
        <v>0.553263888888889</v>
      </c>
      <c r="E38" s="42">
        <f>D38/data!$B$13</f>
        <v>0.006200500835654599</v>
      </c>
      <c r="F38" s="37"/>
      <c r="G38" s="43"/>
      <c r="H38" s="45"/>
    </row>
    <row r="39" spans="1:7" ht="12.75">
      <c r="A39" s="12"/>
      <c r="B39" s="12"/>
      <c r="C39" s="12"/>
      <c r="D39" s="20"/>
      <c r="E39" s="20"/>
      <c r="F39" s="12"/>
      <c r="G39" s="46"/>
    </row>
    <row r="40" spans="4:7" ht="12.75">
      <c r="D40" s="16"/>
      <c r="G40" s="8"/>
    </row>
    <row r="41" spans="4:7" ht="12.75">
      <c r="D41" s="1"/>
      <c r="G41" s="8"/>
    </row>
    <row r="42" ht="12.75">
      <c r="G42" s="8"/>
    </row>
    <row r="43" spans="4:7" ht="12.75">
      <c r="D43" s="1"/>
      <c r="G43" s="8"/>
    </row>
    <row r="44" spans="4:7" ht="12.75">
      <c r="D44" s="1"/>
      <c r="G44" s="8"/>
    </row>
    <row r="45" spans="4:7" ht="12.75">
      <c r="D45" s="1"/>
      <c r="G45" s="8"/>
    </row>
    <row r="46" spans="4:7" ht="12.75">
      <c r="D46" s="1"/>
      <c r="G46" s="8"/>
    </row>
  </sheetData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workbookViewId="0" topLeftCell="A1">
      <selection activeCell="E36" sqref="E36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7.28125" style="0" customWidth="1"/>
    <col min="4" max="4" width="10.421875" style="0" bestFit="1" customWidth="1"/>
    <col min="5" max="5" width="11.57421875" style="0" bestFit="1" customWidth="1"/>
    <col min="6" max="6" width="7.7109375" style="0" customWidth="1"/>
    <col min="7" max="7" width="8.57421875" style="0" bestFit="1" customWidth="1"/>
    <col min="8" max="9" width="11.421875" style="0" customWidth="1"/>
    <col min="10" max="10" width="7.8515625" style="0" bestFit="1" customWidth="1"/>
  </cols>
  <sheetData>
    <row r="1" spans="2:3" ht="15.75">
      <c r="B1" s="5" t="s">
        <v>0</v>
      </c>
      <c r="C1" s="5"/>
    </row>
    <row r="3" spans="1:3" ht="26.25">
      <c r="A3" s="3" t="s">
        <v>1</v>
      </c>
      <c r="B3" s="31">
        <v>9</v>
      </c>
      <c r="C3" s="4"/>
    </row>
    <row r="4" spans="1:3" ht="13.5" thickBot="1">
      <c r="A4" s="3" t="s">
        <v>2</v>
      </c>
      <c r="B4" s="3" t="s">
        <v>35</v>
      </c>
      <c r="C4" s="3"/>
    </row>
    <row r="5" spans="1:9" ht="12.75">
      <c r="A5" s="2" t="s">
        <v>51</v>
      </c>
      <c r="B5" s="34">
        <v>37136.6875</v>
      </c>
      <c r="C5" s="25"/>
      <c r="D5" s="18"/>
      <c r="E5" s="18"/>
      <c r="F5" s="18"/>
      <c r="G5" s="18"/>
      <c r="H5" s="18"/>
      <c r="I5" s="18"/>
    </row>
    <row r="6" spans="1:10" s="32" customFormat="1" ht="38.25">
      <c r="A6" s="36" t="s">
        <v>27</v>
      </c>
      <c r="B6" s="36" t="s">
        <v>5</v>
      </c>
      <c r="C6" s="36" t="s">
        <v>52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  <c r="J6" s="36" t="s">
        <v>54</v>
      </c>
    </row>
    <row r="7" spans="1:10" ht="12.75">
      <c r="A7" s="48">
        <v>29</v>
      </c>
      <c r="B7" s="37" t="s">
        <v>43</v>
      </c>
      <c r="C7" s="40" t="s">
        <v>92</v>
      </c>
      <c r="D7" s="41">
        <f>IF(C7="Y",TEXT($B$5,"hh:mm:ss"),'stage 8'!D7)</f>
        <v>0.6801851851851852</v>
      </c>
      <c r="E7" s="39">
        <v>0.7360069444444445</v>
      </c>
      <c r="F7" s="38">
        <f>E7-D7</f>
        <v>0.05582175925925925</v>
      </c>
      <c r="G7" s="38">
        <f>F7/data!$B$11</f>
        <v>0.005235222222222222</v>
      </c>
      <c r="H7" s="38">
        <f>'stage 8'!G7+'stage 9'!F7</f>
        <v>0.4235069444444445</v>
      </c>
      <c r="I7" s="40">
        <f>RANK(H7,H$7:H$42,3)</f>
        <v>7</v>
      </c>
      <c r="J7" s="40">
        <f>RANK(F7,F$7:F$42,3)</f>
        <v>18</v>
      </c>
    </row>
    <row r="8" spans="1:10" ht="12.75">
      <c r="A8" s="48">
        <v>30</v>
      </c>
      <c r="B8" s="37" t="s">
        <v>17</v>
      </c>
      <c r="C8" s="40" t="s">
        <v>65</v>
      </c>
      <c r="D8" s="41" t="str">
        <f>IF(C8="Y",TEXT($B$5,"hh:mm:ss"),'stage 8'!D8)</f>
        <v>16:30:00</v>
      </c>
      <c r="E8" s="39">
        <v>0.7473726851851853</v>
      </c>
      <c r="F8" s="38">
        <f>E8-D8</f>
        <v>0.05987268518518529</v>
      </c>
      <c r="G8" s="38">
        <f>F8/data!$B$11</f>
        <v>0.005615136752136763</v>
      </c>
      <c r="H8" s="38">
        <f>'stage 8'!G8+'stage 9'!F8</f>
        <v>0.5433217592592595</v>
      </c>
      <c r="I8" s="40">
        <f>RANK(H8,H$7:H$42,3)</f>
        <v>31</v>
      </c>
      <c r="J8" s="40">
        <f aca="true" t="shared" si="0" ref="J8:J41">RANK(F8,F$7:F$42,3)</f>
        <v>24</v>
      </c>
    </row>
    <row r="9" spans="1:10" ht="12.75">
      <c r="A9" s="48">
        <v>31</v>
      </c>
      <c r="B9" s="37" t="s">
        <v>18</v>
      </c>
      <c r="C9" s="40" t="s">
        <v>92</v>
      </c>
      <c r="D9" s="41">
        <f>IF(C9="Y",TEXT($B$5,"hh:mm:ss"),'stage 8'!D9)</f>
        <v>0.6717476851851852</v>
      </c>
      <c r="E9" s="39">
        <v>0.7228240740740741</v>
      </c>
      <c r="F9" s="38">
        <f>E9-D9</f>
        <v>0.05107638888888888</v>
      </c>
      <c r="G9" s="38">
        <f>F9/data!$B$11</f>
        <v>0.004790179487179487</v>
      </c>
      <c r="H9" s="38">
        <f>'stage 8'!G9+'stage 9'!F9</f>
        <v>0.4103240740740741</v>
      </c>
      <c r="I9" s="40">
        <f>RANK(H9,H$7:H$42,3)</f>
        <v>6</v>
      </c>
      <c r="J9" s="40">
        <f t="shared" si="0"/>
        <v>10</v>
      </c>
    </row>
    <row r="10" spans="1:10" ht="12.75">
      <c r="A10" s="48">
        <v>32</v>
      </c>
      <c r="B10" s="37" t="s">
        <v>45</v>
      </c>
      <c r="C10" s="40" t="s">
        <v>65</v>
      </c>
      <c r="D10" s="41" t="str">
        <f>IF(C10="Y",TEXT($B$5,"hh:mm:ss"),'stage 8'!D10)</f>
        <v>16:30:00</v>
      </c>
      <c r="E10" s="39">
        <v>0.7450347222222223</v>
      </c>
      <c r="F10" s="38">
        <f>E10-D10</f>
        <v>0.057534722222222334</v>
      </c>
      <c r="G10" s="38">
        <f>F10/data!$B$11</f>
        <v>0.005395871794871806</v>
      </c>
      <c r="H10" s="38">
        <f>'stage 8'!G10+'stage 9'!F10</f>
        <v>0.4639120370370371</v>
      </c>
      <c r="I10" s="40">
        <f>RANK(H10,H$7:H$42,3)</f>
        <v>19</v>
      </c>
      <c r="J10" s="40">
        <f t="shared" si="0"/>
        <v>21</v>
      </c>
    </row>
    <row r="11" spans="1:10" ht="12.75">
      <c r="A11" s="48">
        <v>33</v>
      </c>
      <c r="B11" s="37" t="s">
        <v>16</v>
      </c>
      <c r="C11" s="40" t="s">
        <v>65</v>
      </c>
      <c r="D11" s="41" t="str">
        <f>IF(C11="Y",TEXT($B$5,"hh:mm:ss"),'stage 8'!D11)</f>
        <v>16:30:00</v>
      </c>
      <c r="E11" s="39">
        <v>0.7421064814814815</v>
      </c>
      <c r="F11" s="38">
        <f>E11-D11</f>
        <v>0.054606481481481506</v>
      </c>
      <c r="G11" s="38">
        <f>F11/data!$B$11</f>
        <v>0.005121247863247866</v>
      </c>
      <c r="H11" s="38">
        <f>'stage 8'!G11+'stage 9'!F11</f>
        <v>0.43978009259259254</v>
      </c>
      <c r="I11" s="40">
        <f>RANK(H11,H$7:H$42,3)</f>
        <v>10</v>
      </c>
      <c r="J11" s="40">
        <f t="shared" si="0"/>
        <v>16</v>
      </c>
    </row>
    <row r="12" spans="1:10" ht="12.75">
      <c r="A12" s="48">
        <v>34</v>
      </c>
      <c r="B12" s="37" t="s">
        <v>67</v>
      </c>
      <c r="C12" s="40" t="s">
        <v>92</v>
      </c>
      <c r="D12" s="41">
        <f>IF(C12="Y",TEXT($B$5,"hh:mm:ss"),'stage 8'!D12)</f>
        <v>0.6835416666666667</v>
      </c>
      <c r="E12" s="39">
        <v>0.7361689814814815</v>
      </c>
      <c r="F12" s="38">
        <f aca="true" t="shared" si="1" ref="F12:F32">E12-D12</f>
        <v>0.05262731481481475</v>
      </c>
      <c r="G12" s="38">
        <f>F12/data!$B$11</f>
        <v>0.004935632478632474</v>
      </c>
      <c r="H12" s="38">
        <f>'stage 8'!G12+'stage 9'!F12</f>
        <v>0.42366898148148147</v>
      </c>
      <c r="I12" s="40">
        <f aca="true" t="shared" si="2" ref="I12:I32">RANK(H12,H$7:H$42,3)</f>
        <v>8</v>
      </c>
      <c r="J12" s="40">
        <f t="shared" si="0"/>
        <v>13</v>
      </c>
    </row>
    <row r="13" spans="1:10" ht="12.75">
      <c r="A13" s="48">
        <v>35</v>
      </c>
      <c r="B13" s="37" t="s">
        <v>69</v>
      </c>
      <c r="C13" s="40" t="s">
        <v>65</v>
      </c>
      <c r="D13" s="41" t="str">
        <f>IF(C13="Y",TEXT($B$5,"hh:mm:ss"),'stage 8'!D13)</f>
        <v>16:30:00</v>
      </c>
      <c r="E13" s="39">
        <v>0.7370023148148147</v>
      </c>
      <c r="F13" s="38">
        <f t="shared" si="1"/>
        <v>0.04950231481481471</v>
      </c>
      <c r="G13" s="38">
        <f>F13/data!$B$11</f>
        <v>0.0046425555555555465</v>
      </c>
      <c r="H13" s="38">
        <f>'stage 8'!G13+'stage 9'!F13</f>
        <v>0.4615624999999999</v>
      </c>
      <c r="I13" s="40">
        <f t="shared" si="2"/>
        <v>18</v>
      </c>
      <c r="J13" s="40">
        <f t="shared" si="0"/>
        <v>7</v>
      </c>
    </row>
    <row r="14" spans="1:10" ht="12.75">
      <c r="A14" s="48">
        <v>36</v>
      </c>
      <c r="B14" s="37" t="s">
        <v>70</v>
      </c>
      <c r="C14" s="40" t="s">
        <v>65</v>
      </c>
      <c r="D14" s="41" t="str">
        <f>IF(C14="Y",TEXT($B$5,"hh:mm:ss"),'stage 8'!D14)</f>
        <v>16:30:00</v>
      </c>
      <c r="E14" s="39">
        <v>0.7467939814814816</v>
      </c>
      <c r="F14" s="38">
        <f t="shared" si="1"/>
        <v>0.05929398148148157</v>
      </c>
      <c r="G14" s="38">
        <f>F14/data!$B$11</f>
        <v>0.005560863247863257</v>
      </c>
      <c r="H14" s="38">
        <f>'stage 8'!G14+'stage 9'!F14</f>
        <v>0.43554398148148155</v>
      </c>
      <c r="I14" s="40">
        <f t="shared" si="2"/>
        <v>9</v>
      </c>
      <c r="J14" s="40">
        <f t="shared" si="0"/>
        <v>22</v>
      </c>
    </row>
    <row r="15" spans="1:10" ht="12.75">
      <c r="A15" s="48">
        <v>37</v>
      </c>
      <c r="B15" s="37" t="s">
        <v>71</v>
      </c>
      <c r="C15" s="40" t="s">
        <v>65</v>
      </c>
      <c r="D15" s="41" t="str">
        <f>IF(C15="Y",TEXT($B$5,"hh:mm:ss"),'stage 8'!D15)</f>
        <v>16:30:00</v>
      </c>
      <c r="E15" s="39">
        <v>0.7556712962962964</v>
      </c>
      <c r="F15" s="38">
        <f t="shared" si="1"/>
        <v>0.06817129629629637</v>
      </c>
      <c r="G15" s="38">
        <f>F15/data!$B$11</f>
        <v>0.006393418803418811</v>
      </c>
      <c r="H15" s="38">
        <f>'stage 8'!G15+'stage 9'!F15</f>
        <v>0.4938310185185186</v>
      </c>
      <c r="I15" s="40">
        <f t="shared" si="2"/>
        <v>23</v>
      </c>
      <c r="J15" s="40">
        <f t="shared" si="0"/>
        <v>30</v>
      </c>
    </row>
    <row r="16" spans="1:10" ht="12.75">
      <c r="A16" s="48">
        <v>38</v>
      </c>
      <c r="B16" s="40" t="s">
        <v>21</v>
      </c>
      <c r="C16" s="40" t="s">
        <v>92</v>
      </c>
      <c r="D16" s="41">
        <f>IF(C16="Y",TEXT($B$5,"hh:mm:ss"),'stage 8'!D16)</f>
        <v>0.6457523148148149</v>
      </c>
      <c r="E16" s="39">
        <v>0.6962847222222223</v>
      </c>
      <c r="F16" s="38">
        <f t="shared" si="1"/>
        <v>0.05053240740740739</v>
      </c>
      <c r="G16" s="38">
        <f>F16/data!$B$11</f>
        <v>0.004739162393162392</v>
      </c>
      <c r="H16" s="38">
        <f>'stage 8'!G16+'stage 9'!F16</f>
        <v>0.38378472222222226</v>
      </c>
      <c r="I16" s="40">
        <f t="shared" si="2"/>
        <v>1</v>
      </c>
      <c r="J16" s="40">
        <f t="shared" si="0"/>
        <v>9</v>
      </c>
    </row>
    <row r="17" spans="1:10" ht="12.75">
      <c r="A17" s="48">
        <v>39</v>
      </c>
      <c r="B17" s="40" t="s">
        <v>15</v>
      </c>
      <c r="C17" s="40" t="s">
        <v>65</v>
      </c>
      <c r="D17" s="41" t="str">
        <f>IF(C17="Y",TEXT($B$5,"hh:mm:ss"),'stage 8'!D17)</f>
        <v>16:30:00</v>
      </c>
      <c r="E17" s="39">
        <v>0.7419907407407407</v>
      </c>
      <c r="F17" s="38">
        <f t="shared" si="1"/>
        <v>0.05449074074074067</v>
      </c>
      <c r="G17" s="38">
        <f>F17/data!$B$11</f>
        <v>0.005110393162393157</v>
      </c>
      <c r="H17" s="38">
        <f>'stage 8'!G17+'stage 9'!F17</f>
        <v>0.4511805555555556</v>
      </c>
      <c r="I17" s="40">
        <f t="shared" si="2"/>
        <v>15</v>
      </c>
      <c r="J17" s="40">
        <f t="shared" si="0"/>
        <v>15</v>
      </c>
    </row>
    <row r="18" spans="1:10" ht="12.75">
      <c r="A18" s="48">
        <v>40</v>
      </c>
      <c r="B18" s="37" t="s">
        <v>87</v>
      </c>
      <c r="C18" s="40" t="s">
        <v>65</v>
      </c>
      <c r="D18" s="41" t="str">
        <f>IF(C18="Y",TEXT($B$5,"hh:mm:ss"),'stage 8'!D18)</f>
        <v>16:30:00</v>
      </c>
      <c r="E18" s="39">
        <v>0.7419675925925926</v>
      </c>
      <c r="F18" s="38">
        <f t="shared" si="1"/>
        <v>0.054467592592592595</v>
      </c>
      <c r="G18" s="38">
        <f>F18/data!$B$11</f>
        <v>0.005108222222222223</v>
      </c>
      <c r="H18" s="38">
        <f>'stage 8'!G18+'stage 9'!F18</f>
        <v>0.4578819444444444</v>
      </c>
      <c r="I18" s="40">
        <f t="shared" si="2"/>
        <v>16</v>
      </c>
      <c r="J18" s="40">
        <f t="shared" si="0"/>
        <v>14</v>
      </c>
    </row>
    <row r="19" spans="1:10" ht="12.75">
      <c r="A19" s="48">
        <v>41</v>
      </c>
      <c r="B19" s="37" t="s">
        <v>88</v>
      </c>
      <c r="C19" s="40" t="s">
        <v>65</v>
      </c>
      <c r="D19" s="41" t="str">
        <f>IF(C19="Y",TEXT($B$5,"hh:mm:ss"),'stage 8'!D19)</f>
        <v>16:30:00</v>
      </c>
      <c r="E19" s="39">
        <v>0.7443171296296297</v>
      </c>
      <c r="F19" s="38">
        <f t="shared" si="1"/>
        <v>0.056817129629629703</v>
      </c>
      <c r="G19" s="38">
        <f>F19/data!$B$11</f>
        <v>0.005328572649572657</v>
      </c>
      <c r="H19" s="38">
        <f>'stage 8'!G19+'stage 9'!F19</f>
        <v>0.48081018518518526</v>
      </c>
      <c r="I19" s="40">
        <f t="shared" si="2"/>
        <v>21</v>
      </c>
      <c r="J19" s="40">
        <f t="shared" si="0"/>
        <v>20</v>
      </c>
    </row>
    <row r="20" spans="1:10" ht="12.75">
      <c r="A20" s="48">
        <v>42</v>
      </c>
      <c r="B20" s="37" t="s">
        <v>63</v>
      </c>
      <c r="C20" s="40" t="s">
        <v>65</v>
      </c>
      <c r="D20" s="41" t="str">
        <f>IF(C20="Y",TEXT($B$5,"hh:mm:ss"),'stage 8'!D20)</f>
        <v>16:30:00</v>
      </c>
      <c r="E20" s="39">
        <v>0.7649305555555556</v>
      </c>
      <c r="F20" s="38">
        <f t="shared" si="1"/>
        <v>0.07743055555555556</v>
      </c>
      <c r="G20" s="38">
        <f>F20/data!$B$11</f>
        <v>0.007261794871794873</v>
      </c>
      <c r="H20" s="38">
        <f>'stage 8'!G20+'stage 9'!F20</f>
        <v>0.538449074074074</v>
      </c>
      <c r="I20" s="40">
        <f t="shared" si="2"/>
        <v>29</v>
      </c>
      <c r="J20" s="40">
        <f t="shared" si="0"/>
        <v>34</v>
      </c>
    </row>
    <row r="21" spans="1:10" ht="12.75">
      <c r="A21" s="48">
        <v>43</v>
      </c>
      <c r="B21" s="37" t="s">
        <v>72</v>
      </c>
      <c r="C21" s="40" t="s">
        <v>65</v>
      </c>
      <c r="D21" s="41" t="str">
        <f>IF(C21="Y",TEXT($B$5,"hh:mm:ss"),'stage 8'!D21)</f>
        <v>16:30:00</v>
      </c>
      <c r="E21" s="39">
        <v>0.7514814814814814</v>
      </c>
      <c r="F21" s="38">
        <f t="shared" si="1"/>
        <v>0.06398148148148142</v>
      </c>
      <c r="G21" s="38">
        <f>F21/data!$B$11</f>
        <v>0.006000478632478628</v>
      </c>
      <c r="H21" s="38">
        <f>'stage 8'!G21+'stage 9'!F21</f>
        <v>0.49758101851851855</v>
      </c>
      <c r="I21" s="40">
        <f t="shared" si="2"/>
        <v>25</v>
      </c>
      <c r="J21" s="40">
        <f t="shared" si="0"/>
        <v>26</v>
      </c>
    </row>
    <row r="22" spans="1:10" ht="12.75">
      <c r="A22" s="48">
        <v>44</v>
      </c>
      <c r="B22" s="37" t="s">
        <v>73</v>
      </c>
      <c r="C22" s="40" t="s">
        <v>92</v>
      </c>
      <c r="D22" s="41">
        <f>IF(C22="Y",TEXT($B$5,"hh:mm:ss"),'stage 8'!D22)</f>
        <v>0.6793171296296295</v>
      </c>
      <c r="E22" s="39">
        <v>0.7512962962962964</v>
      </c>
      <c r="F22" s="38">
        <f t="shared" si="1"/>
        <v>0.07197916666666682</v>
      </c>
      <c r="G22" s="38">
        <f>F22/data!$B$11</f>
        <v>0.006750538461538476</v>
      </c>
      <c r="H22" s="38">
        <f>'stage 8'!G22+'stage 9'!F22</f>
        <v>0.543726851851852</v>
      </c>
      <c r="I22" s="40">
        <f t="shared" si="2"/>
        <v>32</v>
      </c>
      <c r="J22" s="40">
        <f t="shared" si="0"/>
        <v>32</v>
      </c>
    </row>
    <row r="23" spans="1:10" ht="12.75">
      <c r="A23" s="48">
        <v>45</v>
      </c>
      <c r="B23" s="37" t="s">
        <v>79</v>
      </c>
      <c r="C23" s="40" t="s">
        <v>65</v>
      </c>
      <c r="D23" s="41" t="str">
        <f>IF(C23="Y",TEXT($B$5,"hh:mm:ss"),'stage 8'!D23)</f>
        <v>16:30:00</v>
      </c>
      <c r="E23" s="39">
        <v>0.7517592592592592</v>
      </c>
      <c r="F23" s="38">
        <f t="shared" si="1"/>
        <v>0.06425925925925924</v>
      </c>
      <c r="G23" s="38">
        <f>F23/data!$B$11</f>
        <v>0.006026529914529914</v>
      </c>
      <c r="H23" s="38">
        <f>'stage 8'!G23+'stage 9'!F23</f>
        <v>0.5632754629629629</v>
      </c>
      <c r="I23" s="40">
        <f t="shared" si="2"/>
        <v>33</v>
      </c>
      <c r="J23" s="40">
        <f t="shared" si="0"/>
        <v>27</v>
      </c>
    </row>
    <row r="24" spans="1:10" ht="12.75">
      <c r="A24" s="48">
        <v>46</v>
      </c>
      <c r="B24" s="37" t="s">
        <v>48</v>
      </c>
      <c r="C24" s="40" t="s">
        <v>65</v>
      </c>
      <c r="D24" s="41" t="str">
        <f>IF(C24="Y",TEXT($B$5,"hh:mm:ss"),'stage 8'!D24)</f>
        <v>16:30:00</v>
      </c>
      <c r="E24" s="39">
        <v>0.7397916666666666</v>
      </c>
      <c r="F24" s="38">
        <f t="shared" si="1"/>
        <v>0.052291666666666625</v>
      </c>
      <c r="G24" s="38">
        <f>F24/data!$B$11</f>
        <v>0.004904153846153843</v>
      </c>
      <c r="H24" s="38">
        <f>'stage 8'!G24+'stage 9'!F24</f>
        <v>0.4405555555555556</v>
      </c>
      <c r="I24" s="40">
        <f t="shared" si="2"/>
        <v>12</v>
      </c>
      <c r="J24" s="40">
        <f t="shared" si="0"/>
        <v>11</v>
      </c>
    </row>
    <row r="25" spans="1:10" ht="12.75">
      <c r="A25" s="48">
        <v>47</v>
      </c>
      <c r="B25" s="37" t="s">
        <v>78</v>
      </c>
      <c r="C25" s="40" t="s">
        <v>65</v>
      </c>
      <c r="D25" s="41" t="str">
        <f>IF(C25="Y",TEXT($B$5,"hh:mm:ss"),'stage 8'!D25)</f>
        <v>16:30:00</v>
      </c>
      <c r="E25" s="39">
        <v>0.7694212962962963</v>
      </c>
      <c r="F25" s="38">
        <f t="shared" si="1"/>
        <v>0.0819212962962963</v>
      </c>
      <c r="G25" s="38">
        <f>F25/data!$B$11</f>
        <v>0.007682957264957266</v>
      </c>
      <c r="H25" s="38">
        <f>'stage 8'!G25+'stage 9'!F25</f>
        <v>0.567210648148148</v>
      </c>
      <c r="I25" s="40">
        <f t="shared" si="2"/>
        <v>34</v>
      </c>
      <c r="J25" s="40">
        <f t="shared" si="0"/>
        <v>35</v>
      </c>
    </row>
    <row r="26" spans="1:10" ht="12.75">
      <c r="A26" s="48">
        <v>48</v>
      </c>
      <c r="B26" s="37" t="s">
        <v>89</v>
      </c>
      <c r="C26" s="40" t="s">
        <v>65</v>
      </c>
      <c r="D26" s="41" t="str">
        <f>IF(C26="Y",TEXT($B$5,"hh:mm:ss"),'stage 8'!D26)</f>
        <v>16:30:00</v>
      </c>
      <c r="E26" s="39">
        <v>0.7625694444444444</v>
      </c>
      <c r="F26" s="38">
        <f t="shared" si="1"/>
        <v>0.07506944444444441</v>
      </c>
      <c r="G26" s="38">
        <f>F26/data!$B$11</f>
        <v>0.007040358974358972</v>
      </c>
      <c r="H26" s="38">
        <f>'stage 8'!G26+'stage 9'!F26</f>
        <v>0.5138773148148148</v>
      </c>
      <c r="I26" s="40">
        <f t="shared" si="2"/>
        <v>28</v>
      </c>
      <c r="J26" s="40">
        <f t="shared" si="0"/>
        <v>33</v>
      </c>
    </row>
    <row r="27" spans="1:10" ht="12.75">
      <c r="A27" s="48">
        <v>49</v>
      </c>
      <c r="B27" s="37" t="s">
        <v>80</v>
      </c>
      <c r="C27" s="40" t="s">
        <v>65</v>
      </c>
      <c r="D27" s="41" t="str">
        <f>IF(C27="Y",TEXT($B$5,"hh:mm:ss"),'stage 8'!D27)</f>
        <v>16:30:00</v>
      </c>
      <c r="E27" s="39">
        <v>0.736261574074074</v>
      </c>
      <c r="F27" s="38">
        <f t="shared" si="1"/>
        <v>0.048761574074074</v>
      </c>
      <c r="G27" s="38">
        <f>F27/data!$B$11</f>
        <v>0.004573085470085464</v>
      </c>
      <c r="H27" s="38">
        <f>'stage 8'!G27+'stage 9'!F27</f>
        <v>0.4511342592592592</v>
      </c>
      <c r="I27" s="40">
        <f t="shared" si="2"/>
        <v>14</v>
      </c>
      <c r="J27" s="40">
        <f t="shared" si="0"/>
        <v>4</v>
      </c>
    </row>
    <row r="28" spans="1:10" ht="12.75">
      <c r="A28" s="48">
        <v>50</v>
      </c>
      <c r="B28" s="37" t="s">
        <v>62</v>
      </c>
      <c r="C28" s="40" t="s">
        <v>92</v>
      </c>
      <c r="D28" s="41">
        <f>IF(C28="Y",TEXT($B$5,"hh:mm:ss"),'stage 8'!D28)</f>
        <v>0.6597106481481482</v>
      </c>
      <c r="E28" s="39">
        <v>0.7121412037037037</v>
      </c>
      <c r="F28" s="38">
        <f t="shared" si="1"/>
        <v>0.052430555555555536</v>
      </c>
      <c r="G28" s="38">
        <f>F28/data!$B$11</f>
        <v>0.004917179487179486</v>
      </c>
      <c r="H28" s="38">
        <f>'stage 8'!G28+'stage 9'!F28</f>
        <v>0.3996412037037037</v>
      </c>
      <c r="I28" s="40">
        <f t="shared" si="2"/>
        <v>5</v>
      </c>
      <c r="J28" s="40">
        <f t="shared" si="0"/>
        <v>12</v>
      </c>
    </row>
    <row r="29" spans="1:10" ht="12.75">
      <c r="A29" s="48">
        <v>72</v>
      </c>
      <c r="B29" s="37" t="s">
        <v>68</v>
      </c>
      <c r="C29" s="40" t="s">
        <v>65</v>
      </c>
      <c r="D29" s="41" t="str">
        <f>IF(C29="Y",TEXT($B$5,"hh:mm:ss"),'stage 8'!D29)</f>
        <v>16:30:00</v>
      </c>
      <c r="E29" s="39">
        <v>0.7486574074074074</v>
      </c>
      <c r="F29" s="38">
        <f t="shared" si="1"/>
        <v>0.06115740740740738</v>
      </c>
      <c r="G29" s="38">
        <f>F29/data!$B$11</f>
        <v>0.00573562393162393</v>
      </c>
      <c r="H29" s="38">
        <f>'stage 8'!G29+'stage 9'!F29</f>
        <v>0.5417824074074075</v>
      </c>
      <c r="I29" s="40">
        <f t="shared" si="2"/>
        <v>30</v>
      </c>
      <c r="J29" s="40">
        <f t="shared" si="0"/>
        <v>25</v>
      </c>
    </row>
    <row r="30" spans="1:10" ht="12.75">
      <c r="A30" s="47">
        <v>73</v>
      </c>
      <c r="B30" s="37" t="s">
        <v>64</v>
      </c>
      <c r="C30" s="40" t="s">
        <v>65</v>
      </c>
      <c r="D30" s="41" t="str">
        <f>IF(C30="Y",TEXT($B$5,"hh:mm:ss"),'stage 8'!D30)</f>
        <v>16:30:00</v>
      </c>
      <c r="E30" s="39">
        <v>0.7375462962962963</v>
      </c>
      <c r="F30" s="38">
        <f t="shared" si="1"/>
        <v>0.05004629629629631</v>
      </c>
      <c r="G30" s="38">
        <f>F30/data!$B$11</f>
        <v>0.004693572649572652</v>
      </c>
      <c r="H30" s="38">
        <f>'stage 8'!G30+'stage 9'!F30</f>
        <v>0.44920138888888883</v>
      </c>
      <c r="I30" s="40">
        <f t="shared" si="2"/>
        <v>13</v>
      </c>
      <c r="J30" s="40">
        <f t="shared" si="0"/>
        <v>8</v>
      </c>
    </row>
    <row r="31" spans="1:10" ht="12.75">
      <c r="A31" s="48">
        <v>74</v>
      </c>
      <c r="B31" s="37" t="s">
        <v>77</v>
      </c>
      <c r="C31" s="40" t="s">
        <v>92</v>
      </c>
      <c r="D31" s="41">
        <f>IF(C31="Y",TEXT($B$5,"hh:mm:ss"),'stage 8'!D31)</f>
        <v>0.6592361111111111</v>
      </c>
      <c r="E31" s="39">
        <v>0.7069675925925926</v>
      </c>
      <c r="F31" s="38">
        <f t="shared" si="1"/>
        <v>0.04773148148148143</v>
      </c>
      <c r="G31" s="38">
        <f>F31/data!$B$11</f>
        <v>0.004476478632478628</v>
      </c>
      <c r="H31" s="38">
        <f>'stage 8'!G31+'stage 9'!F31</f>
        <v>0.39446759259259256</v>
      </c>
      <c r="I31" s="40">
        <f t="shared" si="2"/>
        <v>3</v>
      </c>
      <c r="J31" s="40">
        <f t="shared" si="0"/>
        <v>2</v>
      </c>
    </row>
    <row r="32" spans="1:10" ht="12.75">
      <c r="A32" s="48">
        <v>75</v>
      </c>
      <c r="B32" s="37" t="s">
        <v>49</v>
      </c>
      <c r="C32" s="40" t="s">
        <v>92</v>
      </c>
      <c r="D32" s="41">
        <f>IF(C32="Y",TEXT($B$5,"hh:mm:ss"),'stage 8'!D32)</f>
        <v>0.6619444444444444</v>
      </c>
      <c r="E32" s="39">
        <v>0.7109375</v>
      </c>
      <c r="F32" s="38">
        <f t="shared" si="1"/>
        <v>0.048993055555555554</v>
      </c>
      <c r="G32" s="38">
        <f>F32/data!$B$11</f>
        <v>0.0045947948717948725</v>
      </c>
      <c r="H32" s="38">
        <f>'stage 8'!G32+'stage 9'!F32</f>
        <v>0.3984375</v>
      </c>
      <c r="I32" s="40">
        <f t="shared" si="2"/>
        <v>4</v>
      </c>
      <c r="J32" s="40">
        <f t="shared" si="0"/>
        <v>5</v>
      </c>
    </row>
    <row r="33" spans="1:10" ht="12.75">
      <c r="A33" s="48">
        <v>76</v>
      </c>
      <c r="B33" s="37" t="s">
        <v>50</v>
      </c>
      <c r="C33" s="40" t="s">
        <v>65</v>
      </c>
      <c r="D33" s="41" t="str">
        <f>IF(C33="Y",TEXT($B$5,"hh:mm:ss"),'stage 8'!D33)</f>
        <v>16:30:00</v>
      </c>
      <c r="E33" s="39">
        <v>0.7360069444444445</v>
      </c>
      <c r="F33" s="38">
        <f>E33-D33</f>
        <v>0.04850694444444448</v>
      </c>
      <c r="G33" s="38">
        <f>F33/data!$B$11</f>
        <v>0.004549205128205132</v>
      </c>
      <c r="H33" s="38">
        <f>'stage 8'!G33+'stage 9'!F33</f>
        <v>0.46050925925925934</v>
      </c>
      <c r="I33" s="40">
        <f aca="true" t="shared" si="3" ref="I33:I41">RANK(H33,H$7:H$42,3)</f>
        <v>17</v>
      </c>
      <c r="J33" s="40">
        <f t="shared" si="0"/>
        <v>3</v>
      </c>
    </row>
    <row r="34" spans="1:10" ht="12.75">
      <c r="A34" s="48">
        <v>77</v>
      </c>
      <c r="B34" s="37" t="s">
        <v>66</v>
      </c>
      <c r="C34" s="40" t="s">
        <v>65</v>
      </c>
      <c r="D34" s="41" t="str">
        <f>IF(C34="Y",TEXT($B$5,"hh:mm:ss"),'stage 8'!D34)</f>
        <v>16:30:00</v>
      </c>
      <c r="E34" s="39">
        <v>0.7472453703703703</v>
      </c>
      <c r="F34" s="38">
        <f>E34-D34</f>
        <v>0.05974537037037031</v>
      </c>
      <c r="G34" s="38">
        <f>F34/data!$B$11</f>
        <v>0.0056031965811965765</v>
      </c>
      <c r="H34" s="38">
        <f>'stage 8'!G34+'stage 9'!F34</f>
        <v>0.5676041666666666</v>
      </c>
      <c r="I34" s="40">
        <f t="shared" si="3"/>
        <v>35</v>
      </c>
      <c r="J34" s="40">
        <f t="shared" si="0"/>
        <v>23</v>
      </c>
    </row>
    <row r="35" spans="1:10" ht="12.75">
      <c r="A35" s="48">
        <v>78</v>
      </c>
      <c r="B35" s="37" t="s">
        <v>19</v>
      </c>
      <c r="C35" s="40" t="s">
        <v>92</v>
      </c>
      <c r="D35" s="41">
        <f>IF(C35="Y",TEXT($B$5,"hh:mm:ss"),'stage 8'!D35)</f>
        <v>0.6536921296296296</v>
      </c>
      <c r="E35" s="39">
        <v>0.7009143518518518</v>
      </c>
      <c r="F35" s="38">
        <f>E35-D35</f>
        <v>0.047222222222222165</v>
      </c>
      <c r="G35" s="38">
        <f>F35/data!$B$11</f>
        <v>0.004428717948717944</v>
      </c>
      <c r="H35" s="38">
        <f>'stage 8'!G35+'stage 9'!F35</f>
        <v>0.3884143518518518</v>
      </c>
      <c r="I35" s="40">
        <f t="shared" si="3"/>
        <v>2</v>
      </c>
      <c r="J35" s="40">
        <f t="shared" si="0"/>
        <v>1</v>
      </c>
    </row>
    <row r="36" spans="1:10" ht="12.75">
      <c r="A36" s="48">
        <v>79</v>
      </c>
      <c r="B36" s="37" t="s">
        <v>20</v>
      </c>
      <c r="C36" s="40" t="s">
        <v>65</v>
      </c>
      <c r="D36" s="41" t="str">
        <f>IF(C36="Y",TEXT($B$5,"hh:mm:ss"),'stage 8'!D36)</f>
        <v>16:30:00</v>
      </c>
      <c r="E36" s="39">
        <v>0.7433680555555555</v>
      </c>
      <c r="F36" s="38">
        <f aca="true" t="shared" si="4" ref="F36:F41">E36-D36</f>
        <v>0.05586805555555552</v>
      </c>
      <c r="G36" s="38">
        <f>F36/data!$B$11</f>
        <v>0.0052395641025641</v>
      </c>
      <c r="H36" s="38">
        <f>'stage 8'!G36+'stage 9'!F36</f>
        <v>0.48542824074074087</v>
      </c>
      <c r="I36" s="40">
        <f t="shared" si="3"/>
        <v>22</v>
      </c>
      <c r="J36" s="40">
        <f t="shared" si="0"/>
        <v>19</v>
      </c>
    </row>
    <row r="37" spans="1:10" ht="12.75">
      <c r="A37" s="48">
        <v>80</v>
      </c>
      <c r="B37" s="37" t="s">
        <v>56</v>
      </c>
      <c r="C37" s="40" t="s">
        <v>65</v>
      </c>
      <c r="D37" s="41" t="str">
        <f>IF(C37="Y",TEXT($B$5,"hh:mm:ss"),'stage 8'!D37)</f>
        <v>16:30:00</v>
      </c>
      <c r="E37" s="39">
        <v>0.7549652777777779</v>
      </c>
      <c r="F37" s="38">
        <f t="shared" si="4"/>
        <v>0.06746527777777789</v>
      </c>
      <c r="G37" s="38">
        <f>F37/data!$B$11</f>
        <v>0.006327205128205139</v>
      </c>
      <c r="H37" s="38">
        <f>'stage 8'!G37+'stage 9'!F37</f>
        <v>0.5012847222222223</v>
      </c>
      <c r="I37" s="40">
        <f t="shared" si="3"/>
        <v>26</v>
      </c>
      <c r="J37" s="40">
        <f t="shared" si="0"/>
        <v>29</v>
      </c>
    </row>
    <row r="38" spans="1:10" ht="12.75">
      <c r="A38" s="48">
        <v>81</v>
      </c>
      <c r="B38" s="37" t="s">
        <v>57</v>
      </c>
      <c r="C38" s="40" t="s">
        <v>65</v>
      </c>
      <c r="D38" s="41" t="str">
        <f>IF(C38="Y",TEXT($B$5,"hh:mm:ss"),'stage 8'!D38)</f>
        <v>16:30:00</v>
      </c>
      <c r="E38" s="39">
        <v>0.7424537037037037</v>
      </c>
      <c r="F38" s="38">
        <f t="shared" si="4"/>
        <v>0.05495370370370367</v>
      </c>
      <c r="G38" s="38">
        <f>F38/data!$B$11</f>
        <v>0.005153811965811964</v>
      </c>
      <c r="H38" s="38">
        <f>'stage 8'!G38+'stage 9'!F38</f>
        <v>0.4404166666666667</v>
      </c>
      <c r="I38" s="40">
        <f t="shared" si="3"/>
        <v>11</v>
      </c>
      <c r="J38" s="40">
        <f t="shared" si="0"/>
        <v>17</v>
      </c>
    </row>
    <row r="39" spans="1:10" ht="12.75">
      <c r="A39" s="48">
        <v>82</v>
      </c>
      <c r="B39" s="37" t="s">
        <v>74</v>
      </c>
      <c r="C39" s="40" t="s">
        <v>65</v>
      </c>
      <c r="D39" s="41" t="str">
        <f>IF(C39="Y",TEXT($B$5,"hh:mm:ss"),'stage 8'!D39)</f>
        <v>16:30:00</v>
      </c>
      <c r="E39" s="39">
        <v>0.7366898148148149</v>
      </c>
      <c r="F39" s="38">
        <f t="shared" si="4"/>
        <v>0.04918981481481488</v>
      </c>
      <c r="G39" s="38">
        <f>F39/data!$B$11</f>
        <v>0.00461324786324787</v>
      </c>
      <c r="H39" s="38">
        <f>'stage 8'!G39+'stage 9'!F39</f>
        <v>0.46608796296296306</v>
      </c>
      <c r="I39" s="40">
        <f t="shared" si="3"/>
        <v>20</v>
      </c>
      <c r="J39" s="40">
        <f t="shared" si="0"/>
        <v>6</v>
      </c>
    </row>
    <row r="40" spans="1:10" ht="12.75">
      <c r="A40" s="48">
        <v>83</v>
      </c>
      <c r="B40" s="37" t="s">
        <v>75</v>
      </c>
      <c r="C40" s="40" t="s">
        <v>65</v>
      </c>
      <c r="D40" s="41" t="str">
        <f>IF(C40="Y",TEXT($B$5,"hh:mm:ss"),'stage 8'!D40)</f>
        <v>16:30:00</v>
      </c>
      <c r="E40" s="39">
        <v>0.7526388888888889</v>
      </c>
      <c r="F40" s="38">
        <f t="shared" si="4"/>
        <v>0.06513888888888886</v>
      </c>
      <c r="G40" s="38">
        <f>F40/data!$B$11</f>
        <v>0.0061090256410256385</v>
      </c>
      <c r="H40" s="38">
        <f>'stage 8'!G40+'stage 9'!F40</f>
        <v>0.5020949074074074</v>
      </c>
      <c r="I40" s="40">
        <f t="shared" si="3"/>
        <v>27</v>
      </c>
      <c r="J40" s="40">
        <f t="shared" si="0"/>
        <v>28</v>
      </c>
    </row>
    <row r="41" spans="1:10" ht="12.75">
      <c r="A41" s="48">
        <v>84</v>
      </c>
      <c r="B41" s="37" t="s">
        <v>76</v>
      </c>
      <c r="C41" s="40" t="s">
        <v>65</v>
      </c>
      <c r="D41" s="41" t="str">
        <f>IF(C41="Y",TEXT($B$5,"hh:mm:ss"),'stage 8'!D41)</f>
        <v>16:30:00</v>
      </c>
      <c r="E41" s="39">
        <v>0.7586689814814815</v>
      </c>
      <c r="F41" s="38">
        <f t="shared" si="4"/>
        <v>0.07116898148148154</v>
      </c>
      <c r="G41" s="38">
        <f>F41/data!$B$11</f>
        <v>0.006674555555555562</v>
      </c>
      <c r="H41" s="38">
        <f>'stage 8'!G41+'stage 9'!F41</f>
        <v>0.4952430555555557</v>
      </c>
      <c r="I41" s="40">
        <f t="shared" si="3"/>
        <v>24</v>
      </c>
      <c r="J41" s="40">
        <f t="shared" si="0"/>
        <v>31</v>
      </c>
    </row>
    <row r="42" spans="2:10" ht="12.75">
      <c r="B42" s="28"/>
      <c r="C42" s="29"/>
      <c r="D42" s="30"/>
      <c r="E42" s="27"/>
      <c r="F42" s="27"/>
      <c r="G42" s="27"/>
      <c r="H42" s="24"/>
      <c r="I42" s="23"/>
      <c r="J42" s="23"/>
    </row>
    <row r="43" spans="4:8" ht="12.75">
      <c r="D43" s="1"/>
      <c r="E43" s="1"/>
      <c r="F43" s="1"/>
      <c r="G43" s="16"/>
      <c r="H43" s="1"/>
    </row>
    <row r="44" spans="4:8" ht="12.75">
      <c r="D44" s="1"/>
      <c r="E44" s="1"/>
      <c r="F44" s="1"/>
      <c r="G44" s="16"/>
      <c r="H44" s="1"/>
    </row>
    <row r="45" spans="4:8" ht="12.75">
      <c r="D45" s="1"/>
      <c r="E45" s="1"/>
      <c r="F45" s="1"/>
      <c r="G45" s="16"/>
      <c r="H45" s="1"/>
    </row>
    <row r="46" spans="4:8" ht="12.75">
      <c r="D46" s="1"/>
      <c r="E46" s="1"/>
      <c r="F46" s="1"/>
      <c r="G46" s="16"/>
      <c r="H46" s="1"/>
    </row>
    <row r="47" spans="4:8" ht="12.75">
      <c r="D47" s="1"/>
      <c r="E47" s="1"/>
      <c r="F47" s="1"/>
      <c r="G47" s="16"/>
      <c r="H47" s="1"/>
    </row>
    <row r="48" spans="4:8" ht="12.75">
      <c r="D48" s="1"/>
      <c r="E48" s="1"/>
      <c r="F48" s="1"/>
      <c r="G48" s="16"/>
      <c r="H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6.8515625" style="0" customWidth="1"/>
    <col min="4" max="4" width="11.7109375" style="0" bestFit="1" customWidth="1"/>
    <col min="5" max="5" width="11.57421875" style="0" bestFit="1" customWidth="1"/>
    <col min="6" max="6" width="8.57421875" style="0" customWidth="1"/>
    <col min="7" max="7" width="8.57421875" style="0" bestFit="1" customWidth="1"/>
    <col min="8" max="8" width="11.28125" style="0" bestFit="1" customWidth="1"/>
    <col min="9" max="9" width="10.57421875" style="0" bestFit="1" customWidth="1"/>
    <col min="10" max="10" width="7.8515625" style="0" bestFit="1" customWidth="1"/>
  </cols>
  <sheetData>
    <row r="1" ht="15.75">
      <c r="B1" s="5" t="s">
        <v>0</v>
      </c>
    </row>
    <row r="3" spans="1:2" ht="26.25">
      <c r="A3" s="3" t="s">
        <v>1</v>
      </c>
      <c r="B3" s="31">
        <v>10</v>
      </c>
    </row>
    <row r="4" spans="1:2" ht="13.5" thickBot="1">
      <c r="A4" s="3" t="s">
        <v>2</v>
      </c>
      <c r="B4" s="3" t="s">
        <v>36</v>
      </c>
    </row>
    <row r="5" spans="1:2" ht="12.75">
      <c r="A5" s="2" t="s">
        <v>51</v>
      </c>
      <c r="B5" s="33">
        <v>0.7604166666666666</v>
      </c>
    </row>
    <row r="6" spans="1:10" s="32" customFormat="1" ht="38.25">
      <c r="A6" s="36" t="s">
        <v>27</v>
      </c>
      <c r="B6" s="36" t="s">
        <v>5</v>
      </c>
      <c r="C6" s="36" t="s">
        <v>52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  <c r="J6" s="36" t="s">
        <v>54</v>
      </c>
    </row>
    <row r="7" spans="1:11" ht="12.75">
      <c r="A7" s="48">
        <v>29</v>
      </c>
      <c r="B7" s="37" t="s">
        <v>43</v>
      </c>
      <c r="C7" s="40" t="s">
        <v>53</v>
      </c>
      <c r="D7" s="41">
        <f>IF(C7="Y",TEXT($B$5,"hh:mm:ss"),'stage 9'!E7)</f>
        <v>0.7360069444444445</v>
      </c>
      <c r="E7" s="39">
        <v>0.7856828703703704</v>
      </c>
      <c r="F7" s="38">
        <f>E7-D7</f>
        <v>0.04967592592592596</v>
      </c>
      <c r="G7" s="38">
        <f>F7/data!$B$12</f>
        <v>0.005304953771289541</v>
      </c>
      <c r="H7" s="38">
        <f>'stage 9'!H7+'stage 10'!F7</f>
        <v>0.47318287037037043</v>
      </c>
      <c r="I7" s="40">
        <f>RANK(H7,H$7:H$42,3)</f>
        <v>7</v>
      </c>
      <c r="J7" s="40">
        <f>RANK(F7,F$7:F$42,3)</f>
        <v>17</v>
      </c>
      <c r="K7" s="23"/>
    </row>
    <row r="8" spans="1:11" ht="12.75">
      <c r="A8" s="48">
        <v>30</v>
      </c>
      <c r="B8" s="37" t="s">
        <v>17</v>
      </c>
      <c r="C8" s="40" t="s">
        <v>53</v>
      </c>
      <c r="D8" s="41">
        <f>IF(C8="Y",TEXT($B$5,"hh:mm:ss"),'stage 9'!E8)</f>
        <v>0.7473726851851853</v>
      </c>
      <c r="E8" s="39">
        <v>0.8179282407407408</v>
      </c>
      <c r="F8" s="38">
        <f>E8-D8</f>
        <v>0.07055555555555548</v>
      </c>
      <c r="G8" s="38">
        <f>F8/data!$B$12</f>
        <v>0.007534715328467147</v>
      </c>
      <c r="H8" s="38">
        <f>'stage 9'!H8+'stage 10'!F8</f>
        <v>0.613877314814815</v>
      </c>
      <c r="I8" s="40">
        <f aca="true" t="shared" si="0" ref="I8:I41">RANK(H8,H$7:H$42,3)</f>
        <v>32</v>
      </c>
      <c r="J8" s="40">
        <f aca="true" t="shared" si="1" ref="J8:J41">RANK(F8,F$7:F$42,3)</f>
        <v>32</v>
      </c>
      <c r="K8" s="23"/>
    </row>
    <row r="9" spans="1:11" ht="12.75">
      <c r="A9" s="48">
        <v>31</v>
      </c>
      <c r="B9" s="37" t="s">
        <v>18</v>
      </c>
      <c r="C9" s="40" t="s">
        <v>53</v>
      </c>
      <c r="D9" s="41">
        <f>IF(C9="Y",TEXT($B$5,"hh:mm:ss"),'stage 9'!E9)</f>
        <v>0.7228240740740741</v>
      </c>
      <c r="E9" s="39">
        <v>0.7648842592592593</v>
      </c>
      <c r="F9" s="38">
        <f>E9-D9</f>
        <v>0.04206018518518517</v>
      </c>
      <c r="G9" s="38">
        <f>F9/data!$B$12</f>
        <v>0.004491659367396593</v>
      </c>
      <c r="H9" s="38">
        <f>'stage 9'!H9+'stage 10'!F9</f>
        <v>0.4523842592592593</v>
      </c>
      <c r="I9" s="40">
        <f t="shared" si="0"/>
        <v>6</v>
      </c>
      <c r="J9" s="40">
        <f t="shared" si="1"/>
        <v>5</v>
      </c>
      <c r="K9" s="23"/>
    </row>
    <row r="10" spans="1:11" ht="12.75">
      <c r="A10" s="48">
        <v>32</v>
      </c>
      <c r="B10" s="37" t="s">
        <v>45</v>
      </c>
      <c r="C10" s="40" t="s">
        <v>53</v>
      </c>
      <c r="D10" s="41">
        <f>IF(C10="Y",TEXT($B$5,"hh:mm:ss"),'stage 9'!E10)</f>
        <v>0.7450347222222223</v>
      </c>
      <c r="E10" s="39">
        <v>0.7902430555555555</v>
      </c>
      <c r="F10" s="38">
        <f>E10-D10</f>
        <v>0.045208333333333184</v>
      </c>
      <c r="G10" s="38">
        <f>F10/data!$B$12</f>
        <v>0.004827854014598525</v>
      </c>
      <c r="H10" s="38">
        <f>'stage 9'!H10+'stage 10'!F10</f>
        <v>0.5091203703703703</v>
      </c>
      <c r="I10" s="40">
        <f t="shared" si="0"/>
        <v>15</v>
      </c>
      <c r="J10" s="40">
        <f t="shared" si="1"/>
        <v>9</v>
      </c>
      <c r="K10" s="23"/>
    </row>
    <row r="11" spans="1:11" ht="12.75">
      <c r="A11" s="48">
        <v>33</v>
      </c>
      <c r="B11" s="37" t="s">
        <v>16</v>
      </c>
      <c r="C11" s="40" t="s">
        <v>53</v>
      </c>
      <c r="D11" s="41">
        <f>IF(C11="Y",TEXT($B$5,"hh:mm:ss"),'stage 9'!E11)</f>
        <v>0.7421064814814815</v>
      </c>
      <c r="E11" s="39">
        <v>0.7981018518518518</v>
      </c>
      <c r="F11" s="38">
        <f>E11-D11</f>
        <v>0.05599537037037028</v>
      </c>
      <c r="G11" s="38">
        <f>F11/data!$B$12</f>
        <v>0.005979815085158142</v>
      </c>
      <c r="H11" s="38">
        <f>'stage 9'!H11+'stage 10'!F11</f>
        <v>0.4957754629629628</v>
      </c>
      <c r="I11" s="40">
        <f t="shared" si="0"/>
        <v>12</v>
      </c>
      <c r="J11" s="40">
        <f t="shared" si="1"/>
        <v>27</v>
      </c>
      <c r="K11" s="23"/>
    </row>
    <row r="12" spans="1:11" ht="12.75">
      <c r="A12" s="48">
        <v>34</v>
      </c>
      <c r="B12" s="37" t="s">
        <v>67</v>
      </c>
      <c r="C12" s="40" t="s">
        <v>53</v>
      </c>
      <c r="D12" s="41">
        <f>IF(C12="Y",TEXT($B$5,"hh:mm:ss"),'stage 9'!E12)</f>
        <v>0.7361689814814815</v>
      </c>
      <c r="E12" s="39">
        <v>0.7916898148148147</v>
      </c>
      <c r="F12" s="38">
        <f aca="true" t="shared" si="2" ref="F12:F32">E12-D12</f>
        <v>0.05552083333333324</v>
      </c>
      <c r="G12" s="38">
        <f>F12/data!$B$12</f>
        <v>0.005929138686131378</v>
      </c>
      <c r="H12" s="38">
        <f>'stage 9'!H12+'stage 10'!F12</f>
        <v>0.4791898148148147</v>
      </c>
      <c r="I12" s="40">
        <f t="shared" si="0"/>
        <v>8</v>
      </c>
      <c r="J12" s="40">
        <f t="shared" si="1"/>
        <v>26</v>
      </c>
      <c r="K12" s="23"/>
    </row>
    <row r="13" spans="1:11" ht="12.75">
      <c r="A13" s="48">
        <v>35</v>
      </c>
      <c r="B13" s="37" t="s">
        <v>69</v>
      </c>
      <c r="C13" s="40" t="s">
        <v>53</v>
      </c>
      <c r="D13" s="41">
        <f>IF(C13="Y",TEXT($B$5,"hh:mm:ss"),'stage 9'!E13)</f>
        <v>0.7370023148148147</v>
      </c>
      <c r="E13" s="39">
        <v>0.7847222222222222</v>
      </c>
      <c r="F13" s="38">
        <f t="shared" si="2"/>
        <v>0.0477199074074075</v>
      </c>
      <c r="G13" s="38">
        <f>F13/data!$B$12</f>
        <v>0.005096068126520692</v>
      </c>
      <c r="H13" s="38">
        <f>'stage 9'!H13+'stage 10'!F13</f>
        <v>0.5092824074074074</v>
      </c>
      <c r="I13" s="40">
        <f t="shared" si="0"/>
        <v>16</v>
      </c>
      <c r="J13" s="40">
        <f t="shared" si="1"/>
        <v>12</v>
      </c>
      <c r="K13" s="23"/>
    </row>
    <row r="14" spans="1:11" ht="12.75">
      <c r="A14" s="48">
        <v>36</v>
      </c>
      <c r="B14" s="37" t="s">
        <v>70</v>
      </c>
      <c r="C14" s="40" t="s">
        <v>53</v>
      </c>
      <c r="D14" s="41">
        <f>IF(C14="Y",TEXT($B$5,"hh:mm:ss"),'stage 9'!E14)</f>
        <v>0.7467939814814816</v>
      </c>
      <c r="E14" s="39">
        <v>0.7984027777777777</v>
      </c>
      <c r="F14" s="38">
        <f t="shared" si="2"/>
        <v>0.05160879629629611</v>
      </c>
      <c r="G14" s="38">
        <f>F14/data!$B$12</f>
        <v>0.005511367396593655</v>
      </c>
      <c r="H14" s="38">
        <f>'stage 9'!H14+'stage 10'!F14</f>
        <v>0.48715277777777766</v>
      </c>
      <c r="I14" s="40">
        <f t="shared" si="0"/>
        <v>9</v>
      </c>
      <c r="J14" s="40">
        <f t="shared" si="1"/>
        <v>22</v>
      </c>
      <c r="K14" s="23"/>
    </row>
    <row r="15" spans="1:11" ht="12.75">
      <c r="A15" s="48">
        <v>37</v>
      </c>
      <c r="B15" s="37" t="s">
        <v>71</v>
      </c>
      <c r="C15" s="40" t="s">
        <v>53</v>
      </c>
      <c r="D15" s="41">
        <f>IF(C15="Y",TEXT($B$5,"hh:mm:ss"),'stage 9'!E15)</f>
        <v>0.7556712962962964</v>
      </c>
      <c r="E15" s="39">
        <v>0.8043287037037037</v>
      </c>
      <c r="F15" s="38">
        <f t="shared" si="2"/>
        <v>0.048657407407407316</v>
      </c>
      <c r="G15" s="38">
        <f>F15/data!$B$12</f>
        <v>0.00519618491484184</v>
      </c>
      <c r="H15" s="38">
        <f>'stage 9'!H15+'stage 10'!F15</f>
        <v>0.5424884259259259</v>
      </c>
      <c r="I15" s="40">
        <f t="shared" si="0"/>
        <v>22</v>
      </c>
      <c r="J15" s="40">
        <f t="shared" si="1"/>
        <v>15</v>
      </c>
      <c r="K15" s="23"/>
    </row>
    <row r="16" spans="1:11" ht="12.75">
      <c r="A16" s="48">
        <v>38</v>
      </c>
      <c r="B16" s="40" t="s">
        <v>21</v>
      </c>
      <c r="C16" s="40" t="s">
        <v>53</v>
      </c>
      <c r="D16" s="41">
        <f>IF(C16="Y",TEXT($B$5,"hh:mm:ss"),'stage 9'!E16)</f>
        <v>0.6962847222222223</v>
      </c>
      <c r="E16" s="39">
        <v>0.7377430555555556</v>
      </c>
      <c r="F16" s="38">
        <f t="shared" si="2"/>
        <v>0.041458333333333375</v>
      </c>
      <c r="G16" s="38">
        <f>F16/data!$B$12</f>
        <v>0.004427386861313874</v>
      </c>
      <c r="H16" s="38">
        <f>'stage 9'!H16+'stage 10'!F16</f>
        <v>0.42524305555555564</v>
      </c>
      <c r="I16" s="40">
        <f t="shared" si="0"/>
        <v>1</v>
      </c>
      <c r="J16" s="40">
        <f t="shared" si="1"/>
        <v>2</v>
      </c>
      <c r="K16" s="23"/>
    </row>
    <row r="17" spans="1:11" ht="12.75">
      <c r="A17" s="48">
        <v>39</v>
      </c>
      <c r="B17" s="40" t="s">
        <v>15</v>
      </c>
      <c r="C17" s="40" t="s">
        <v>53</v>
      </c>
      <c r="D17" s="41">
        <f>IF(C17="Y",TEXT($B$5,"hh:mm:ss"),'stage 9'!E17)</f>
        <v>0.7419907407407407</v>
      </c>
      <c r="E17" s="39">
        <v>0.7840277777777778</v>
      </c>
      <c r="F17" s="38">
        <f t="shared" si="2"/>
        <v>0.042037037037037095</v>
      </c>
      <c r="G17" s="38">
        <f>F17/data!$B$12</f>
        <v>0.00448918734793188</v>
      </c>
      <c r="H17" s="38">
        <f>'stage 9'!H17+'stage 10'!F17</f>
        <v>0.4932175925925927</v>
      </c>
      <c r="I17" s="40">
        <f t="shared" si="0"/>
        <v>11</v>
      </c>
      <c r="J17" s="40">
        <f t="shared" si="1"/>
        <v>3</v>
      </c>
      <c r="K17" s="23"/>
    </row>
    <row r="18" spans="1:11" ht="12.75">
      <c r="A18" s="48">
        <v>40</v>
      </c>
      <c r="B18" s="37" t="s">
        <v>87</v>
      </c>
      <c r="C18" s="40" t="s">
        <v>53</v>
      </c>
      <c r="D18" s="41">
        <f>IF(C18="Y",TEXT($B$5,"hh:mm:ss"),'stage 9'!E18)</f>
        <v>0.7419675925925926</v>
      </c>
      <c r="E18" s="39">
        <v>0.7930671296296296</v>
      </c>
      <c r="F18" s="38">
        <f t="shared" si="2"/>
        <v>0.05109953703703696</v>
      </c>
      <c r="G18" s="38">
        <f>F18/data!$B$12</f>
        <v>0.005456982968369822</v>
      </c>
      <c r="H18" s="38">
        <f>'stage 9'!H18+'stage 10'!F18</f>
        <v>0.5089814814814814</v>
      </c>
      <c r="I18" s="40">
        <f t="shared" si="0"/>
        <v>14</v>
      </c>
      <c r="J18" s="40">
        <f t="shared" si="1"/>
        <v>21</v>
      </c>
      <c r="K18" s="23"/>
    </row>
    <row r="19" spans="1:11" ht="12.75">
      <c r="A19" s="48">
        <v>41</v>
      </c>
      <c r="B19" s="37" t="s">
        <v>88</v>
      </c>
      <c r="C19" s="40" t="s">
        <v>53</v>
      </c>
      <c r="D19" s="41">
        <f>IF(C19="Y",TEXT($B$5,"hh:mm:ss"),'stage 9'!E19)</f>
        <v>0.7443171296296297</v>
      </c>
      <c r="E19" s="39">
        <v>0.7926273148148147</v>
      </c>
      <c r="F19" s="38">
        <f t="shared" si="2"/>
        <v>0.04831018518518504</v>
      </c>
      <c r="G19" s="38">
        <f>F19/data!$B$12</f>
        <v>0.005159104622871031</v>
      </c>
      <c r="H19" s="38">
        <f>'stage 9'!H19+'stage 10'!F19</f>
        <v>0.5291203703703703</v>
      </c>
      <c r="I19" s="40">
        <f t="shared" si="0"/>
        <v>20</v>
      </c>
      <c r="J19" s="40">
        <f t="shared" si="1"/>
        <v>14</v>
      </c>
      <c r="K19" s="23"/>
    </row>
    <row r="20" spans="1:11" ht="12.75">
      <c r="A20" s="48">
        <v>42</v>
      </c>
      <c r="B20" s="37" t="s">
        <v>63</v>
      </c>
      <c r="C20" s="40" t="s">
        <v>65</v>
      </c>
      <c r="D20" s="41" t="str">
        <f>IF(C20="Y",TEXT($B$5,"hh:mm:ss"),'stage 9'!E20)</f>
        <v>18:15:00</v>
      </c>
      <c r="E20" s="39">
        <v>0.8124421296296296</v>
      </c>
      <c r="F20" s="38">
        <f t="shared" si="2"/>
        <v>0.052025462962962954</v>
      </c>
      <c r="G20" s="38">
        <f>F20/data!$B$12</f>
        <v>0.005555863746958637</v>
      </c>
      <c r="H20" s="38">
        <f>'stage 9'!H20+'stage 10'!F20</f>
        <v>0.590474537037037</v>
      </c>
      <c r="I20" s="40">
        <f t="shared" si="0"/>
        <v>30</v>
      </c>
      <c r="J20" s="40">
        <f t="shared" si="1"/>
        <v>23</v>
      </c>
      <c r="K20" s="23"/>
    </row>
    <row r="21" spans="1:11" ht="12.75">
      <c r="A21" s="48">
        <v>43</v>
      </c>
      <c r="B21" s="37" t="s">
        <v>72</v>
      </c>
      <c r="C21" s="40" t="s">
        <v>53</v>
      </c>
      <c r="D21" s="41">
        <f>IF(C21="Y",TEXT($B$5,"hh:mm:ss"),'stage 9'!E21)</f>
        <v>0.7514814814814814</v>
      </c>
      <c r="E21" s="39">
        <v>0.8018287037037037</v>
      </c>
      <c r="F21" s="38">
        <f t="shared" si="2"/>
        <v>0.05034722222222232</v>
      </c>
      <c r="G21" s="38">
        <f>F21/data!$B$12</f>
        <v>0.005376642335766435</v>
      </c>
      <c r="H21" s="38">
        <f>'stage 9'!H21+'stage 10'!F21</f>
        <v>0.5479282407407409</v>
      </c>
      <c r="I21" s="40">
        <f t="shared" si="0"/>
        <v>23</v>
      </c>
      <c r="J21" s="40">
        <f t="shared" si="1"/>
        <v>19</v>
      </c>
      <c r="K21" s="23"/>
    </row>
    <row r="22" spans="1:11" ht="12.75">
      <c r="A22" s="48">
        <v>44</v>
      </c>
      <c r="B22" s="37" t="s">
        <v>73</v>
      </c>
      <c r="C22" s="40" t="s">
        <v>53</v>
      </c>
      <c r="D22" s="41">
        <f>IF(C22="Y",TEXT($B$5,"hh:mm:ss"),'stage 9'!E22)</f>
        <v>0.7512962962962964</v>
      </c>
      <c r="E22" s="39">
        <v>0.8017592592592592</v>
      </c>
      <c r="F22" s="38">
        <f t="shared" si="2"/>
        <v>0.05046296296296282</v>
      </c>
      <c r="G22" s="38">
        <f>F22/data!$B$12</f>
        <v>0.0053890024330900095</v>
      </c>
      <c r="H22" s="38">
        <f>'stage 9'!H22+'stage 10'!F22</f>
        <v>0.5941898148148148</v>
      </c>
      <c r="I22" s="40">
        <f t="shared" si="0"/>
        <v>31</v>
      </c>
      <c r="J22" s="40">
        <f t="shared" si="1"/>
        <v>20</v>
      </c>
      <c r="K22" s="23"/>
    </row>
    <row r="23" spans="1:11" ht="12.75">
      <c r="A23" s="48">
        <v>45</v>
      </c>
      <c r="B23" s="37" t="s">
        <v>79</v>
      </c>
      <c r="C23" s="40" t="s">
        <v>53</v>
      </c>
      <c r="D23" s="41">
        <f>IF(C23="Y",TEXT($B$5,"hh:mm:ss"),'stage 9'!E23)</f>
        <v>0.7517592592592592</v>
      </c>
      <c r="E23" s="39">
        <v>0.8152546296296297</v>
      </c>
      <c r="F23" s="38">
        <f t="shared" si="2"/>
        <v>0.06349537037037045</v>
      </c>
      <c r="G23" s="38">
        <f>F23/data!$B$12</f>
        <v>0.006780749391727504</v>
      </c>
      <c r="H23" s="38">
        <f>'stage 9'!H23+'stage 10'!F23</f>
        <v>0.6267708333333334</v>
      </c>
      <c r="I23" s="40">
        <f t="shared" si="0"/>
        <v>34</v>
      </c>
      <c r="J23" s="40">
        <f t="shared" si="1"/>
        <v>31</v>
      </c>
      <c r="K23" s="23"/>
    </row>
    <row r="24" spans="1:11" ht="12.75">
      <c r="A24" s="48">
        <v>46</v>
      </c>
      <c r="B24" s="37" t="s">
        <v>48</v>
      </c>
      <c r="C24" s="40" t="s">
        <v>53</v>
      </c>
      <c r="D24" s="41">
        <f>IF(C24="Y",TEXT($B$5,"hh:mm:ss"),'stage 9'!E24)</f>
        <v>0.7397916666666666</v>
      </c>
      <c r="E24" s="39">
        <v>0.8199305555555556</v>
      </c>
      <c r="F24" s="38">
        <f t="shared" si="2"/>
        <v>0.08013888888888898</v>
      </c>
      <c r="G24" s="38">
        <f>F24/data!$B$12</f>
        <v>0.008558131386861324</v>
      </c>
      <c r="H24" s="38">
        <f>'stage 9'!H24+'stage 10'!F24</f>
        <v>0.5206944444444446</v>
      </c>
      <c r="I24" s="40">
        <f t="shared" si="0"/>
        <v>19</v>
      </c>
      <c r="J24" s="40">
        <f t="shared" si="1"/>
        <v>34</v>
      </c>
      <c r="K24" s="23"/>
    </row>
    <row r="25" spans="1:11" ht="12.75">
      <c r="A25" s="48">
        <v>47</v>
      </c>
      <c r="B25" s="37" t="s">
        <v>78</v>
      </c>
      <c r="C25" s="40" t="s">
        <v>65</v>
      </c>
      <c r="D25" s="41" t="str">
        <f>IF(C25="Y",TEXT($B$5,"hh:mm:ss"),'stage 9'!E25)</f>
        <v>18:15:00</v>
      </c>
      <c r="E25" s="39">
        <v>0.8140162037037038</v>
      </c>
      <c r="F25" s="38">
        <f t="shared" si="2"/>
        <v>0.053599537037037126</v>
      </c>
      <c r="G25" s="38">
        <f>F25/data!$B$12</f>
        <v>0.005723961070559621</v>
      </c>
      <c r="H25" s="38">
        <f>'stage 9'!H25+'stage 10'!F25</f>
        <v>0.6208101851851852</v>
      </c>
      <c r="I25" s="40">
        <f t="shared" si="0"/>
        <v>33</v>
      </c>
      <c r="J25" s="40">
        <f t="shared" si="1"/>
        <v>24</v>
      </c>
      <c r="K25" s="23"/>
    </row>
    <row r="26" spans="1:11" ht="12.75">
      <c r="A26" s="48">
        <v>48</v>
      </c>
      <c r="B26" s="37" t="s">
        <v>89</v>
      </c>
      <c r="C26" s="40" t="s">
        <v>65</v>
      </c>
      <c r="D26" s="41" t="str">
        <f>IF(C26="Y",TEXT($B$5,"hh:mm:ss"),'stage 9'!E26)</f>
        <v>18:15:00</v>
      </c>
      <c r="E26" s="39">
        <v>0.8097800925925926</v>
      </c>
      <c r="F26" s="38">
        <f t="shared" si="2"/>
        <v>0.04936342592592602</v>
      </c>
      <c r="G26" s="38">
        <f>F26/data!$B$12</f>
        <v>0.005271581508515826</v>
      </c>
      <c r="H26" s="38">
        <f>'stage 9'!H26+'stage 10'!F26</f>
        <v>0.5632407407407408</v>
      </c>
      <c r="I26" s="40">
        <f t="shared" si="0"/>
        <v>28</v>
      </c>
      <c r="J26" s="40">
        <f t="shared" si="1"/>
        <v>16</v>
      </c>
      <c r="K26" s="23"/>
    </row>
    <row r="27" spans="1:11" ht="12.75">
      <c r="A27" s="48">
        <v>49</v>
      </c>
      <c r="B27" s="37" t="s">
        <v>80</v>
      </c>
      <c r="C27" s="40" t="s">
        <v>53</v>
      </c>
      <c r="D27" s="41">
        <f>IF(C27="Y",TEXT($B$5,"hh:mm:ss"),'stage 9'!E27)</f>
        <v>0.736261574074074</v>
      </c>
      <c r="E27" s="39">
        <v>0.8353472222222221</v>
      </c>
      <c r="F27" s="38">
        <f>E27-D27</f>
        <v>0.09908564814814813</v>
      </c>
      <c r="G27" s="38">
        <f>F27/data!$B$12</f>
        <v>0.010581479318734793</v>
      </c>
      <c r="H27" s="38">
        <f>'stage 9'!H27+'stage 10'!F27</f>
        <v>0.5502199074074073</v>
      </c>
      <c r="I27" s="40">
        <f t="shared" si="0"/>
        <v>24</v>
      </c>
      <c r="J27" s="40">
        <f t="shared" si="1"/>
        <v>35</v>
      </c>
      <c r="K27" s="23"/>
    </row>
    <row r="28" spans="1:11" ht="12.75">
      <c r="A28" s="48">
        <v>50</v>
      </c>
      <c r="B28" s="37" t="s">
        <v>62</v>
      </c>
      <c r="C28" s="40" t="s">
        <v>53</v>
      </c>
      <c r="D28" s="41">
        <f>IF(C28="Y",TEXT($B$5,"hh:mm:ss"),'stage 9'!E28)</f>
        <v>0.7121412037037037</v>
      </c>
      <c r="E28" s="39">
        <v>0.7544444444444444</v>
      </c>
      <c r="F28" s="38">
        <f t="shared" si="2"/>
        <v>0.042303240740740655</v>
      </c>
      <c r="G28" s="38">
        <f>F28/data!$B$12</f>
        <v>0.004517615571776147</v>
      </c>
      <c r="H28" s="38">
        <f>'stage 9'!H28+'stage 10'!F28</f>
        <v>0.44194444444444436</v>
      </c>
      <c r="I28" s="40">
        <f t="shared" si="0"/>
        <v>5</v>
      </c>
      <c r="J28" s="40">
        <f t="shared" si="1"/>
        <v>7</v>
      </c>
      <c r="K28" s="23"/>
    </row>
    <row r="29" spans="1:11" ht="12.75">
      <c r="A29" s="48">
        <v>72</v>
      </c>
      <c r="B29" s="37" t="s">
        <v>68</v>
      </c>
      <c r="C29" s="40" t="s">
        <v>53</v>
      </c>
      <c r="D29" s="41">
        <f>IF(C29="Y",TEXT($B$5,"hh:mm:ss"),'stage 9'!E29)</f>
        <v>0.7486574074074074</v>
      </c>
      <c r="E29" s="39">
        <v>0.794050925925926</v>
      </c>
      <c r="F29" s="38">
        <f t="shared" si="2"/>
        <v>0.04539351851851858</v>
      </c>
      <c r="G29" s="38">
        <f>F29/data!$B$12</f>
        <v>0.004847630170316309</v>
      </c>
      <c r="H29" s="38">
        <f>'stage 9'!H29+'stage 10'!F29</f>
        <v>0.587175925925926</v>
      </c>
      <c r="I29" s="40">
        <f t="shared" si="0"/>
        <v>29</v>
      </c>
      <c r="J29" s="40">
        <f t="shared" si="1"/>
        <v>10</v>
      </c>
      <c r="K29" s="23"/>
    </row>
    <row r="30" spans="1:11" ht="12.75">
      <c r="A30" s="47">
        <v>73</v>
      </c>
      <c r="B30" s="37" t="s">
        <v>64</v>
      </c>
      <c r="C30" s="40" t="s">
        <v>53</v>
      </c>
      <c r="D30" s="41">
        <f>IF(C30="Y",TEXT($B$5,"hh:mm:ss"),'stage 9'!E30)</f>
        <v>0.7375462962962963</v>
      </c>
      <c r="E30" s="39">
        <v>0.77625</v>
      </c>
      <c r="F30" s="38">
        <f t="shared" si="2"/>
        <v>0.038703703703703685</v>
      </c>
      <c r="G30" s="38">
        <f>F30/data!$B$12</f>
        <v>0.004133216545012164</v>
      </c>
      <c r="H30" s="38">
        <f>'stage 9'!H30+'stage 10'!F30</f>
        <v>0.4879050925925925</v>
      </c>
      <c r="I30" s="40">
        <f t="shared" si="0"/>
        <v>10</v>
      </c>
      <c r="J30" s="40">
        <f t="shared" si="1"/>
        <v>1</v>
      </c>
      <c r="K30" s="23"/>
    </row>
    <row r="31" spans="1:11" ht="12.75">
      <c r="A31" s="48">
        <v>74</v>
      </c>
      <c r="B31" s="37" t="s">
        <v>77</v>
      </c>
      <c r="C31" s="40" t="s">
        <v>53</v>
      </c>
      <c r="D31" s="41">
        <f>IF(C31="Y",TEXT($B$5,"hh:mm:ss"),'stage 9'!E31)</f>
        <v>0.7069675925925926</v>
      </c>
      <c r="E31" s="39">
        <v>0.7529282407407408</v>
      </c>
      <c r="F31" s="38">
        <f t="shared" si="2"/>
        <v>0.045960648148148264</v>
      </c>
      <c r="G31" s="38">
        <f>F31/data!$B$12</f>
        <v>0.00490819464720196</v>
      </c>
      <c r="H31" s="38">
        <f>'stage 9'!H31+'stage 10'!F31</f>
        <v>0.44042824074074083</v>
      </c>
      <c r="I31" s="40">
        <f t="shared" si="0"/>
        <v>3</v>
      </c>
      <c r="J31" s="40">
        <f t="shared" si="1"/>
        <v>11</v>
      </c>
      <c r="K31" s="23"/>
    </row>
    <row r="32" spans="1:11" ht="12.75">
      <c r="A32" s="48">
        <v>75</v>
      </c>
      <c r="B32" s="37" t="s">
        <v>49</v>
      </c>
      <c r="C32" s="40" t="s">
        <v>53</v>
      </c>
      <c r="D32" s="41">
        <f>IF(C32="Y",TEXT($B$5,"hh:mm:ss"),'stage 9'!E32)</f>
        <v>0.7109375</v>
      </c>
      <c r="E32" s="39">
        <v>0.752986111111111</v>
      </c>
      <c r="F32" s="38">
        <f t="shared" si="2"/>
        <v>0.04204861111111102</v>
      </c>
      <c r="G32" s="38">
        <f>F32/data!$B$12</f>
        <v>0.004490423357664225</v>
      </c>
      <c r="H32" s="38">
        <f>'stage 9'!H32+'stage 10'!F32</f>
        <v>0.440486111111111</v>
      </c>
      <c r="I32" s="40">
        <f t="shared" si="0"/>
        <v>4</v>
      </c>
      <c r="J32" s="40">
        <f t="shared" si="1"/>
        <v>4</v>
      </c>
      <c r="K32" s="23"/>
    </row>
    <row r="33" spans="1:11" ht="12.75">
      <c r="A33" s="48">
        <v>76</v>
      </c>
      <c r="B33" s="37" t="s">
        <v>50</v>
      </c>
      <c r="C33" s="40" t="s">
        <v>53</v>
      </c>
      <c r="D33" s="41">
        <f>IF(C33="Y",TEXT($B$5,"hh:mm:ss"),'stage 9'!E33)</f>
        <v>0.7360069444444445</v>
      </c>
      <c r="E33" s="39">
        <v>0.78</v>
      </c>
      <c r="F33" s="38">
        <f aca="true" t="shared" si="3" ref="F33:F41">E33-D33</f>
        <v>0.04399305555555555</v>
      </c>
      <c r="G33" s="38">
        <f>F33/data!$B$12</f>
        <v>0.00469807299270073</v>
      </c>
      <c r="H33" s="38">
        <f>'stage 9'!H33+'stage 10'!F33</f>
        <v>0.5045023148148149</v>
      </c>
      <c r="I33" s="40">
        <f t="shared" si="0"/>
        <v>13</v>
      </c>
      <c r="J33" s="40">
        <f t="shared" si="1"/>
        <v>8</v>
      </c>
      <c r="K33" s="23"/>
    </row>
    <row r="34" spans="1:11" ht="12.75">
      <c r="A34" s="48">
        <v>77</v>
      </c>
      <c r="B34" s="37" t="s">
        <v>66</v>
      </c>
      <c r="C34" s="40" t="s">
        <v>53</v>
      </c>
      <c r="D34" s="41">
        <f>IF(C34="Y",TEXT($B$5,"hh:mm:ss"),'stage 9'!E34)</f>
        <v>0.7472453703703703</v>
      </c>
      <c r="E34" s="39">
        <v>0.8093865740740741</v>
      </c>
      <c r="F34" s="38">
        <f t="shared" si="3"/>
        <v>0.062141203703703796</v>
      </c>
      <c r="G34" s="38">
        <f>F34/data!$B$12</f>
        <v>0.006636136253041373</v>
      </c>
      <c r="H34" s="38">
        <f>'stage 9'!H34+'stage 10'!F34</f>
        <v>0.6297453703703704</v>
      </c>
      <c r="I34" s="40">
        <f t="shared" si="0"/>
        <v>35</v>
      </c>
      <c r="J34" s="40">
        <f t="shared" si="1"/>
        <v>30</v>
      </c>
      <c r="K34" s="23"/>
    </row>
    <row r="35" spans="1:11" ht="12.75">
      <c r="A35" s="48">
        <v>78</v>
      </c>
      <c r="B35" s="37" t="s">
        <v>19</v>
      </c>
      <c r="C35" s="40" t="s">
        <v>53</v>
      </c>
      <c r="D35" s="41">
        <f>IF(C35="Y",TEXT($B$5,"hh:mm:ss"),'stage 9'!E35)</f>
        <v>0.7009143518518518</v>
      </c>
      <c r="E35" s="39">
        <v>0.7431944444444444</v>
      </c>
      <c r="F35" s="38">
        <f t="shared" si="3"/>
        <v>0.04228009259259258</v>
      </c>
      <c r="G35" s="38">
        <f>F35/data!$B$12</f>
        <v>0.0045151435523114345</v>
      </c>
      <c r="H35" s="38">
        <f>'stage 9'!H35+'stage 10'!F35</f>
        <v>0.4306944444444444</v>
      </c>
      <c r="I35" s="40">
        <f t="shared" si="0"/>
        <v>2</v>
      </c>
      <c r="J35" s="40">
        <f t="shared" si="1"/>
        <v>6</v>
      </c>
      <c r="K35" s="23"/>
    </row>
    <row r="36" spans="1:10" ht="12.75">
      <c r="A36" s="48">
        <v>79</v>
      </c>
      <c r="B36" s="37" t="s">
        <v>20</v>
      </c>
      <c r="C36" s="40" t="s">
        <v>53</v>
      </c>
      <c r="D36" s="41">
        <f>IF(C36="Y",TEXT($B$5,"hh:mm:ss"),'stage 9'!E36)</f>
        <v>0.7433680555555555</v>
      </c>
      <c r="E36" s="39">
        <v>0.7932060185185185</v>
      </c>
      <c r="F36" s="38">
        <f t="shared" si="3"/>
        <v>0.049837962962962945</v>
      </c>
      <c r="G36" s="38">
        <f>F36/data!$B$12</f>
        <v>0.005322257907542578</v>
      </c>
      <c r="H36" s="38">
        <f>'stage 9'!H36+'stage 10'!F36</f>
        <v>0.5352662037037038</v>
      </c>
      <c r="I36" s="40">
        <f t="shared" si="0"/>
        <v>21</v>
      </c>
      <c r="J36" s="40">
        <f t="shared" si="1"/>
        <v>18</v>
      </c>
    </row>
    <row r="37" spans="1:10" ht="12.75">
      <c r="A37" s="48">
        <v>80</v>
      </c>
      <c r="B37" s="37" t="s">
        <v>56</v>
      </c>
      <c r="C37" s="40" t="s">
        <v>53</v>
      </c>
      <c r="D37" s="41">
        <f>IF(C37="Y",TEXT($B$5,"hh:mm:ss"),'stage 9'!E37)</f>
        <v>0.7549652777777779</v>
      </c>
      <c r="E37" s="39">
        <v>0.810324074074074</v>
      </c>
      <c r="F37" s="38">
        <f t="shared" si="3"/>
        <v>0.05535879629629614</v>
      </c>
      <c r="G37" s="38">
        <f>F37/data!$B$12</f>
        <v>0.00591183454987833</v>
      </c>
      <c r="H37" s="38">
        <f>'stage 9'!H37+'stage 10'!F37</f>
        <v>0.5566435185185185</v>
      </c>
      <c r="I37" s="40">
        <f t="shared" si="0"/>
        <v>26</v>
      </c>
      <c r="J37" s="40">
        <f t="shared" si="1"/>
        <v>25</v>
      </c>
    </row>
    <row r="38" spans="1:10" ht="12.75">
      <c r="A38" s="48">
        <v>81</v>
      </c>
      <c r="B38" s="37" t="s">
        <v>57</v>
      </c>
      <c r="C38" s="40" t="s">
        <v>53</v>
      </c>
      <c r="D38" s="41">
        <f>IF(C38="Y",TEXT($B$5,"hh:mm:ss"),'stage 9'!E38)</f>
        <v>0.7424537037037037</v>
      </c>
      <c r="E38" s="39">
        <v>0.8179976851851851</v>
      </c>
      <c r="F38" s="38">
        <f t="shared" si="3"/>
        <v>0.07554398148148145</v>
      </c>
      <c r="G38" s="38">
        <f>F38/data!$B$12</f>
        <v>0.008067435523114352</v>
      </c>
      <c r="H38" s="38">
        <f>'stage 9'!H38+'stage 10'!F38</f>
        <v>0.5159606481481481</v>
      </c>
      <c r="I38" s="40">
        <f t="shared" si="0"/>
        <v>18</v>
      </c>
      <c r="J38" s="40">
        <f t="shared" si="1"/>
        <v>33</v>
      </c>
    </row>
    <row r="39" spans="1:10" ht="12.75">
      <c r="A39" s="48">
        <v>82</v>
      </c>
      <c r="B39" s="37" t="s">
        <v>74</v>
      </c>
      <c r="C39" s="40" t="s">
        <v>53</v>
      </c>
      <c r="D39" s="41">
        <f>IF(C39="Y",TEXT($B$5,"hh:mm:ss"),'stage 9'!E39)</f>
        <v>0.7366898148148149</v>
      </c>
      <c r="E39" s="39">
        <v>0.7847222222222222</v>
      </c>
      <c r="F39" s="38">
        <f t="shared" si="3"/>
        <v>0.04803240740740733</v>
      </c>
      <c r="G39" s="38">
        <f>F39/data!$B$12</f>
        <v>0.005129440389294396</v>
      </c>
      <c r="H39" s="38">
        <f>'stage 9'!H39+'stage 10'!F39</f>
        <v>0.5141203703703704</v>
      </c>
      <c r="I39" s="40">
        <f t="shared" si="0"/>
        <v>17</v>
      </c>
      <c r="J39" s="40">
        <f t="shared" si="1"/>
        <v>13</v>
      </c>
    </row>
    <row r="40" spans="1:10" ht="12.75">
      <c r="A40" s="48">
        <v>83</v>
      </c>
      <c r="B40" s="37" t="s">
        <v>75</v>
      </c>
      <c r="C40" s="40" t="s">
        <v>53</v>
      </c>
      <c r="D40" s="41">
        <f>IF(C40="Y",TEXT($B$5,"hh:mm:ss"),'stage 9'!E40)</f>
        <v>0.7526388888888889</v>
      </c>
      <c r="E40" s="39">
        <v>0.8123495370370369</v>
      </c>
      <c r="F40" s="38">
        <f t="shared" si="3"/>
        <v>0.05971064814814808</v>
      </c>
      <c r="G40" s="38">
        <f>F40/data!$B$12</f>
        <v>0.006376574209245736</v>
      </c>
      <c r="H40" s="38">
        <f>'stage 9'!H40+'stage 10'!F40</f>
        <v>0.5618055555555554</v>
      </c>
      <c r="I40" s="40">
        <f t="shared" si="0"/>
        <v>27</v>
      </c>
      <c r="J40" s="40">
        <f t="shared" si="1"/>
        <v>29</v>
      </c>
    </row>
    <row r="41" spans="1:10" ht="12.75">
      <c r="A41" s="48">
        <v>84</v>
      </c>
      <c r="B41" s="37" t="s">
        <v>76</v>
      </c>
      <c r="C41" s="40" t="s">
        <v>53</v>
      </c>
      <c r="D41" s="41">
        <f>IF(C41="Y",TEXT($B$5,"hh:mm:ss"),'stage 9'!E41)</f>
        <v>0.7586689814814815</v>
      </c>
      <c r="E41" s="39">
        <v>0.8166898148148148</v>
      </c>
      <c r="F41" s="38">
        <f t="shared" si="3"/>
        <v>0.0580208333333333</v>
      </c>
      <c r="G41" s="38">
        <f>F41/data!$B$12</f>
        <v>0.006196116788321165</v>
      </c>
      <c r="H41" s="38">
        <f>'stage 9'!H41+'stage 10'!F41</f>
        <v>0.553263888888889</v>
      </c>
      <c r="I41" s="40">
        <f t="shared" si="0"/>
        <v>25</v>
      </c>
      <c r="J41" s="40">
        <f t="shared" si="1"/>
        <v>28</v>
      </c>
    </row>
    <row r="42" spans="2:10" ht="12.75">
      <c r="B42" s="28"/>
      <c r="C42" s="29"/>
      <c r="D42" s="30"/>
      <c r="E42" s="27"/>
      <c r="F42" s="27"/>
      <c r="G42" s="27"/>
      <c r="H42" s="24"/>
      <c r="I42" s="23"/>
      <c r="J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16"/>
  <sheetViews>
    <sheetView workbookViewId="0" topLeftCell="A1">
      <selection activeCell="I11" sqref="I1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29</v>
      </c>
    </row>
    <row r="4" spans="1:2" ht="12.75">
      <c r="A4" s="3" t="s">
        <v>5</v>
      </c>
      <c r="B4" s="3" t="s">
        <v>43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1'!$C$7</f>
        <v>0.3125</v>
      </c>
      <c r="D7" s="22">
        <f>'stage 1'!$D$7</f>
        <v>0.37138888888888894</v>
      </c>
      <c r="E7" s="12">
        <f>'stage 1'!$H$7</f>
        <v>13</v>
      </c>
      <c r="F7" s="20">
        <f>'stage 1'!$E$7</f>
        <v>0.058888888888888935</v>
      </c>
      <c r="G7" s="17">
        <f>'stage 1'!$F$7</f>
        <v>0.005033057886351572</v>
      </c>
      <c r="H7" s="13">
        <f>'stage 1'!$H$7</f>
        <v>13</v>
      </c>
      <c r="I7" s="14">
        <f>'stage 1'!$G$7</f>
        <v>0.058888888888888935</v>
      </c>
      <c r="J7" s="15">
        <f>I7/data!B3</f>
        <v>0.005033057886351572</v>
      </c>
    </row>
    <row r="8" spans="1:10" ht="20.25" customHeight="1">
      <c r="A8">
        <v>2</v>
      </c>
      <c r="B8" t="s">
        <v>28</v>
      </c>
      <c r="C8" s="21">
        <f>'stage 2'!$C$7</f>
        <v>0.37138888888888894</v>
      </c>
      <c r="D8" s="22">
        <f>'stage 2'!$D$7</f>
        <v>0.3982986111111111</v>
      </c>
      <c r="E8" s="12">
        <f>'stage 2'!I7</f>
        <v>6</v>
      </c>
      <c r="F8" s="20">
        <f>'stage 2'!$E$7</f>
        <v>0.026909722222222154</v>
      </c>
      <c r="G8" s="17">
        <f>'stage 2'!$F$7</f>
        <v>0.005119030732860508</v>
      </c>
      <c r="H8" s="13">
        <f>'stage 2'!$H$7</f>
        <v>6</v>
      </c>
      <c r="I8" s="14">
        <f>'stage 2'!$G$7</f>
        <v>0.08579861111111109</v>
      </c>
      <c r="J8" s="15">
        <f>I8/SUM(data!$B$3:B4)</f>
        <v>0.0050597097838035905</v>
      </c>
    </row>
    <row r="9" spans="1:10" ht="20.25" customHeight="1">
      <c r="A9">
        <v>3</v>
      </c>
      <c r="B9" t="s">
        <v>41</v>
      </c>
      <c r="C9" s="21">
        <f>'stage 3'!$C$7</f>
        <v>0.3982986111111111</v>
      </c>
      <c r="D9" s="22">
        <f>'stage 3'!$D$7</f>
        <v>0.44402777777777774</v>
      </c>
      <c r="E9" s="12">
        <f>'stage 3'!$I$7</f>
        <v>21</v>
      </c>
      <c r="F9" s="20">
        <f>'stage 3'!$E$7</f>
        <v>0.045729166666666654</v>
      </c>
      <c r="G9" s="17">
        <f>'stage 3'!$F$7</f>
        <v>0.005959025101214574</v>
      </c>
      <c r="H9" s="13">
        <f>'stage 3'!$H$7</f>
        <v>8</v>
      </c>
      <c r="I9" s="14">
        <f>'stage 3'!$G$7</f>
        <v>0.13152777777777774</v>
      </c>
      <c r="J9" s="15">
        <f>I9/SUM(data!$B$3:B5)</f>
        <v>0.005339895055499495</v>
      </c>
    </row>
    <row r="10" spans="1:10" ht="20.25" customHeight="1">
      <c r="A10">
        <v>4</v>
      </c>
      <c r="B10" t="s">
        <v>30</v>
      </c>
      <c r="C10" s="21">
        <f>'stage 4'!$C$7</f>
        <v>0.44402777777777774</v>
      </c>
      <c r="D10" s="22">
        <f>'stage 4'!$D$7</f>
        <v>0.48125</v>
      </c>
      <c r="E10" s="12">
        <f>'stage 4'!$I$7</f>
        <v>7</v>
      </c>
      <c r="F10" s="20">
        <f>'stage 4'!$E$7</f>
        <v>0.03722222222222227</v>
      </c>
      <c r="G10" s="17">
        <f>'stage 4'!$F$7</f>
        <v>0.005181951557093432</v>
      </c>
      <c r="H10" s="13">
        <f>'stage 4'!$H$7</f>
        <v>6</v>
      </c>
      <c r="I10" s="14">
        <f>'stage 4'!$G$7</f>
        <v>0.16875</v>
      </c>
      <c r="J10" s="15">
        <f>I10/SUM(data!$B$3:B6)</f>
        <v>0.005304234375000001</v>
      </c>
    </row>
    <row r="11" spans="1:10" ht="20.25" customHeight="1">
      <c r="A11">
        <v>5</v>
      </c>
      <c r="B11" t="s">
        <v>31</v>
      </c>
      <c r="C11" s="21">
        <f>'stage 5'!$C$7</f>
        <v>0.48125</v>
      </c>
      <c r="D11" s="22">
        <f>'stage 5'!$D$7</f>
        <v>0.5391319444444445</v>
      </c>
      <c r="E11" s="12">
        <f>'stage 5'!$I$7</f>
        <v>10</v>
      </c>
      <c r="F11" s="20">
        <f>'stage 5'!$E$7</f>
        <v>0.057881944444444444</v>
      </c>
      <c r="G11" s="17">
        <f>'stage 5'!$F$7</f>
        <v>0.005746573719925972</v>
      </c>
      <c r="H11" s="13">
        <f>'stage 5'!$H$7</f>
        <v>8</v>
      </c>
      <c r="I11" s="14">
        <f>'stage 5'!$G$7</f>
        <v>0.22663194444444446</v>
      </c>
      <c r="J11" s="15">
        <f>I11/SUM(data!$B$3:B7)</f>
        <v>0.005410603174603175</v>
      </c>
    </row>
    <row r="12" spans="1:10" ht="20.25" customHeight="1">
      <c r="A12">
        <v>6</v>
      </c>
      <c r="B12" t="s">
        <v>32</v>
      </c>
      <c r="C12" s="21">
        <f>'stage 6'!$D$7</f>
        <v>0.5391319444444445</v>
      </c>
      <c r="D12" s="22">
        <f>'stage 6'!$E$7</f>
        <v>0.5921412037037037</v>
      </c>
      <c r="E12" s="12">
        <f>'stage 6'!$J$7</f>
        <v>11</v>
      </c>
      <c r="F12" s="20">
        <f>'stage 6'!$F$7</f>
        <v>0.053009259259259256</v>
      </c>
      <c r="G12" s="17">
        <f>'stage 6'!$G$7</f>
        <v>0.005096184786937475</v>
      </c>
      <c r="H12" s="13">
        <f>'stage 6'!$I$7</f>
        <v>8</v>
      </c>
      <c r="I12" s="14">
        <f>'stage 6'!$H$7</f>
        <v>0.2796412037037037</v>
      </c>
      <c r="J12" s="15">
        <f>I12/SUM(data!$B$3:B8)</f>
        <v>0.00534805577342048</v>
      </c>
    </row>
    <row r="13" spans="1:10" ht="20.25" customHeight="1">
      <c r="A13">
        <v>7</v>
      </c>
      <c r="B13" t="s">
        <v>33</v>
      </c>
      <c r="C13" s="21">
        <f>'stage 7'!$C$7</f>
        <v>0.5921412037037037</v>
      </c>
      <c r="D13" s="22">
        <f>'stage 7'!$D$7</f>
        <v>0.6368634259259259</v>
      </c>
      <c r="E13" s="12">
        <f>'stage 7'!$I$7</f>
        <v>5</v>
      </c>
      <c r="F13" s="20">
        <f>'stage 7'!$E$7</f>
        <v>0.04472222222222222</v>
      </c>
      <c r="G13" s="17">
        <f>'stage 7'!$F$7</f>
        <v>0.004933066483893077</v>
      </c>
      <c r="H13" s="13">
        <f>'stage 7'!$H$7</f>
        <v>7</v>
      </c>
      <c r="I13" s="14">
        <f>'stage 7'!$G$7</f>
        <v>0.32436342592592593</v>
      </c>
      <c r="J13" s="15">
        <f>I13/SUM(data!$B$3:B9)</f>
        <v>0.005286736209573966</v>
      </c>
    </row>
    <row r="14" spans="1:10" ht="20.25" customHeight="1">
      <c r="A14">
        <v>8</v>
      </c>
      <c r="B14" t="s">
        <v>34</v>
      </c>
      <c r="C14" s="21">
        <f>'stage 8'!$C$7</f>
        <v>0.6368634259259259</v>
      </c>
      <c r="D14" s="22">
        <f>'stage 8'!$D$7</f>
        <v>0.6801851851851852</v>
      </c>
      <c r="E14" s="12">
        <f>'stage 8'!$I$7</f>
        <v>12</v>
      </c>
      <c r="F14" s="20">
        <f>'stage 8'!$E$7</f>
        <v>0.043321759259259296</v>
      </c>
      <c r="G14" s="17">
        <f>'stage 8'!$F$7</f>
        <v>0.005520159408814996</v>
      </c>
      <c r="H14" s="13">
        <f>'stage 8'!$H$7</f>
        <v>7</v>
      </c>
      <c r="I14" s="14">
        <f>'stage 8'!$G$7</f>
        <v>0.3676851851851852</v>
      </c>
      <c r="J14" s="15">
        <f>I14/SUM(data!$B$3:B10)</f>
        <v>0.005313207745951933</v>
      </c>
    </row>
    <row r="15" spans="1:10" ht="20.25" customHeight="1">
      <c r="A15">
        <v>9</v>
      </c>
      <c r="B15" t="s">
        <v>42</v>
      </c>
      <c r="C15" s="21">
        <f>'stage 9'!$D$7</f>
        <v>0.6801851851851852</v>
      </c>
      <c r="D15" s="22">
        <f>'stage 9'!$E$7</f>
        <v>0.7360069444444445</v>
      </c>
      <c r="E15" s="12">
        <f>'stage 9'!$J$7</f>
        <v>18</v>
      </c>
      <c r="F15" s="20">
        <f>'stage 9'!$F$7</f>
        <v>0.05582175925925925</v>
      </c>
      <c r="G15" s="17">
        <f>'stage 9'!$G$7</f>
        <v>0.005235222222222222</v>
      </c>
      <c r="H15" s="13">
        <f>'stage 9'!$I$7</f>
        <v>7</v>
      </c>
      <c r="I15" s="14">
        <f>'stage 9'!$H$7</f>
        <v>0.4235069444444445</v>
      </c>
      <c r="J15" s="15">
        <f>I15/SUM(data!$B$3:B11)</f>
        <v>0.005302795923130788</v>
      </c>
    </row>
    <row r="16" spans="1:10" ht="20.25" customHeight="1">
      <c r="A16">
        <v>10</v>
      </c>
      <c r="B16" t="s">
        <v>36</v>
      </c>
      <c r="C16" s="21">
        <f>'stage 10'!$D$7</f>
        <v>0.7360069444444445</v>
      </c>
      <c r="D16" s="22">
        <f>'stage 10'!$E$7</f>
        <v>0.7856828703703704</v>
      </c>
      <c r="E16" s="12">
        <f>'stage 10'!$J$7</f>
        <v>17</v>
      </c>
      <c r="F16" s="20">
        <f>'stage 10'!$F$7</f>
        <v>0.04967592592592596</v>
      </c>
      <c r="G16" s="17">
        <f>'stage 10'!$G$7</f>
        <v>0.005304953771289541</v>
      </c>
      <c r="H16" s="13">
        <f>'stage 10'!$I$7</f>
        <v>7</v>
      </c>
      <c r="I16" s="14">
        <f>'stage 10'!$H$7</f>
        <v>0.47318287037037043</v>
      </c>
      <c r="J16" s="15">
        <f>I16/SUM(data!$B$3:B12)</f>
        <v>0.005303022376973075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30</v>
      </c>
    </row>
    <row r="4" spans="1:2" ht="12.75">
      <c r="A4" s="3" t="s">
        <v>5</v>
      </c>
      <c r="B4" s="3" t="s">
        <v>17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1'!$C$8</f>
        <v>0.3125</v>
      </c>
      <c r="D7" s="22">
        <f>'stage 1'!$D$8</f>
        <v>0.3839930555555555</v>
      </c>
      <c r="E7" s="12">
        <f>'stage 1'!$H$8</f>
        <v>29</v>
      </c>
      <c r="F7" s="20">
        <f>'stage 1'!$E$8</f>
        <v>0.07149305555555552</v>
      </c>
      <c r="G7" s="17">
        <f>'stage 1'!$F$8</f>
        <v>0.0061102984599044055</v>
      </c>
      <c r="H7" s="13">
        <f>'stage 1'!$H$8</f>
        <v>29</v>
      </c>
      <c r="I7" s="14">
        <f>'stage 1'!$G$8</f>
        <v>0.07149305555555552</v>
      </c>
      <c r="J7" s="15">
        <f>I7/data!B3</f>
        <v>0.0061102984599044055</v>
      </c>
    </row>
    <row r="8" spans="1:10" ht="20.25" customHeight="1">
      <c r="A8">
        <v>2</v>
      </c>
      <c r="B8" t="s">
        <v>28</v>
      </c>
      <c r="C8" s="21">
        <f>'stage 2'!$C$8</f>
        <v>0.3839930555555555</v>
      </c>
      <c r="D8" s="22">
        <f>'stage 2'!$D$8</f>
        <v>0.41804398148148153</v>
      </c>
      <c r="E8" s="12">
        <f>'stage 2'!I8</f>
        <v>17</v>
      </c>
      <c r="F8" s="20">
        <f>'stage 2'!$E$8</f>
        <v>0.03405092592592601</v>
      </c>
      <c r="G8" s="17">
        <f>'stage 2'!$F$8</f>
        <v>0.006477500394011049</v>
      </c>
      <c r="H8" s="13">
        <f>'stage 2'!$H$8</f>
        <v>28</v>
      </c>
      <c r="I8" s="14">
        <f>'stage 2'!$G$8</f>
        <v>0.10554398148148153</v>
      </c>
      <c r="J8" s="15">
        <f>I8/SUM(data!$B$3:B4)</f>
        <v>0.0062241324050323725</v>
      </c>
    </row>
    <row r="9" spans="1:10" ht="20.25" customHeight="1">
      <c r="A9">
        <v>3</v>
      </c>
      <c r="B9" t="s">
        <v>41</v>
      </c>
      <c r="C9" s="21">
        <f>'stage 3'!$C$8</f>
        <v>0.41804398148148153</v>
      </c>
      <c r="D9" s="22">
        <f>'stage 3'!$D$8</f>
        <v>0.47377314814814814</v>
      </c>
      <c r="E9" s="12">
        <f>'stage 3'!$I$8</f>
        <v>30</v>
      </c>
      <c r="F9" s="20">
        <f>'stage 3'!$E$8</f>
        <v>0.05572916666666661</v>
      </c>
      <c r="G9" s="17">
        <f>'stage 3'!$F$8</f>
        <v>0.007262137651821855</v>
      </c>
      <c r="H9" s="13">
        <f>'stage 3'!$H$8</f>
        <v>28</v>
      </c>
      <c r="I9" s="14">
        <f>'stage 3'!$G$8</f>
        <v>0.16127314814814814</v>
      </c>
      <c r="J9" s="15">
        <f>I9/SUM(data!$B$3:B5)</f>
        <v>0.006547527077026573</v>
      </c>
    </row>
    <row r="10" spans="1:10" ht="20.25" customHeight="1">
      <c r="A10">
        <v>4</v>
      </c>
      <c r="B10" t="s">
        <v>30</v>
      </c>
      <c r="C10" s="21">
        <f>'stage 4'!$C$8</f>
        <v>0.47377314814814814</v>
      </c>
      <c r="D10" s="22">
        <f>'stage 4'!$D$8</f>
        <v>0.5388194444444444</v>
      </c>
      <c r="E10" s="12">
        <f>'stage 4'!$I$8</f>
        <v>35</v>
      </c>
      <c r="F10" s="20">
        <f>'stage 4'!$E$8</f>
        <v>0.06504629629629627</v>
      </c>
      <c r="G10" s="17">
        <f>'stage 4'!$F$8</f>
        <v>0.009055524798154552</v>
      </c>
      <c r="H10" s="13">
        <f>'stage 4'!$H$8</f>
        <v>33</v>
      </c>
      <c r="I10" s="14">
        <f>'stage 4'!$G$8</f>
        <v>0.2263194444444444</v>
      </c>
      <c r="J10" s="15">
        <f>I10/SUM(data!$B$3:B6)</f>
        <v>0.0071137859375</v>
      </c>
    </row>
    <row r="11" spans="1:10" ht="20.25" customHeight="1">
      <c r="A11">
        <v>5</v>
      </c>
      <c r="B11" t="s">
        <v>31</v>
      </c>
      <c r="C11" s="21">
        <f>'stage 5'!$C$8</f>
        <v>0.5388194444444444</v>
      </c>
      <c r="D11" s="22">
        <f>'stage 5'!$D$8</f>
        <v>0.6061805555555556</v>
      </c>
      <c r="E11" s="12">
        <f>'stage 5'!$I$8</f>
        <v>26</v>
      </c>
      <c r="F11" s="20">
        <f>'stage 5'!$E$8</f>
        <v>0.0673611111111112</v>
      </c>
      <c r="G11" s="17">
        <f>'stage 5'!$F$8</f>
        <v>0.006687674275138813</v>
      </c>
      <c r="H11" s="13">
        <f>'stage 5'!$H$8</f>
        <v>33</v>
      </c>
      <c r="I11" s="14">
        <f>'stage 5'!$G$8</f>
        <v>0.2936805555555556</v>
      </c>
      <c r="J11" s="15">
        <f>I11/SUM(data!$B$3:B7)</f>
        <v>0.007011319388814718</v>
      </c>
    </row>
    <row r="12" spans="1:10" ht="20.25" customHeight="1">
      <c r="A12">
        <v>6</v>
      </c>
      <c r="B12" t="s">
        <v>32</v>
      </c>
      <c r="C12" s="21" t="str">
        <f>'stage 6'!$D$8</f>
        <v>13:30:00</v>
      </c>
      <c r="D12" s="22">
        <f>'stage 6'!$E$8</f>
        <v>0.6349421296296297</v>
      </c>
      <c r="E12" s="12">
        <f>'stage 6'!$J$8</f>
        <v>30</v>
      </c>
      <c r="F12" s="20">
        <f>'stage 6'!$F$8</f>
        <v>0.0724421296296297</v>
      </c>
      <c r="G12" s="17">
        <f>'stage 6'!$G$8</f>
        <v>0.006964414974113907</v>
      </c>
      <c r="H12" s="13">
        <f>'stage 6'!$I$8</f>
        <v>32</v>
      </c>
      <c r="I12" s="14">
        <f>'stage 6'!$H$8</f>
        <v>0.3661226851851853</v>
      </c>
      <c r="J12" s="15">
        <f>I12/SUM(data!$B$3:B8)</f>
        <v>0.007001988671023968</v>
      </c>
    </row>
    <row r="13" spans="1:10" ht="20.25" customHeight="1">
      <c r="A13">
        <v>7</v>
      </c>
      <c r="B13" t="s">
        <v>33</v>
      </c>
      <c r="C13" s="21">
        <f>'stage 7'!$C$8</f>
        <v>0.6349421296296297</v>
      </c>
      <c r="D13" s="22">
        <f>'stage 7'!$D$8</f>
        <v>0.6971527777777777</v>
      </c>
      <c r="E13" s="12">
        <f>'stage 7'!$I$8</f>
        <v>32</v>
      </c>
      <c r="F13" s="20">
        <f>'stage 7'!$E$8</f>
        <v>0.06221064814814803</v>
      </c>
      <c r="G13" s="17">
        <f>'stage 7'!$F$8</f>
        <v>0.0068621201736348975</v>
      </c>
      <c r="H13" s="13">
        <f>'stage 7'!$H$8</f>
        <v>32</v>
      </c>
      <c r="I13" s="14">
        <f>'stage 7'!$G$8</f>
        <v>0.42833333333333334</v>
      </c>
      <c r="J13" s="15">
        <f>I13/SUM(data!$B$3:B9)</f>
        <v>0.006981321450273446</v>
      </c>
    </row>
    <row r="14" spans="1:10" ht="20.25" customHeight="1">
      <c r="A14">
        <v>8</v>
      </c>
      <c r="B14" t="s">
        <v>34</v>
      </c>
      <c r="C14" s="21">
        <f>'stage 8'!$C$8</f>
        <v>0.6971527777777777</v>
      </c>
      <c r="D14" s="22">
        <f>'stage 8'!$D$8</f>
        <v>0.7522685185185186</v>
      </c>
      <c r="E14" s="12">
        <f>'stage 8'!$I$8</f>
        <v>31</v>
      </c>
      <c r="F14" s="20">
        <f>'stage 8'!$E$8</f>
        <v>0.05511574074074088</v>
      </c>
      <c r="G14" s="17">
        <f>'stage 8'!$F$8</f>
        <v>0.007022975983109018</v>
      </c>
      <c r="H14" s="13">
        <f>'stage 8'!$H$8</f>
        <v>32</v>
      </c>
      <c r="I14" s="14">
        <f>'stage 8'!$G$8</f>
        <v>0.4834490740740742</v>
      </c>
      <c r="J14" s="15">
        <f>I14/SUM(data!$B$3:B10)</f>
        <v>0.00698604531441741</v>
      </c>
    </row>
    <row r="15" spans="1:10" ht="20.25" customHeight="1">
      <c r="A15">
        <v>9</v>
      </c>
      <c r="B15" t="s">
        <v>42</v>
      </c>
      <c r="C15" s="21" t="str">
        <f>'stage 9'!$D$8</f>
        <v>16:30:00</v>
      </c>
      <c r="D15" s="22">
        <f>'stage 9'!$E$8</f>
        <v>0.7473726851851853</v>
      </c>
      <c r="E15" s="12">
        <f>'stage 9'!$J$8</f>
        <v>24</v>
      </c>
      <c r="F15" s="20">
        <f>'stage 9'!$F$8</f>
        <v>0.05987268518518529</v>
      </c>
      <c r="G15" s="17">
        <f>'stage 9'!$G$8</f>
        <v>0.005615136752136763</v>
      </c>
      <c r="H15" s="13">
        <f>'stage 9'!$I$8</f>
        <v>31</v>
      </c>
      <c r="I15" s="14">
        <f>'stage 9'!$H$8</f>
        <v>0.5433217592592595</v>
      </c>
      <c r="J15" s="15">
        <f>I15/SUM(data!$B$3:B11)</f>
        <v>0.0068030157421095</v>
      </c>
    </row>
    <row r="16" spans="1:10" ht="20.25" customHeight="1">
      <c r="A16">
        <v>10</v>
      </c>
      <c r="B16" t="s">
        <v>36</v>
      </c>
      <c r="C16" s="21">
        <f>'stage 10'!$D$8</f>
        <v>0.7473726851851853</v>
      </c>
      <c r="D16" s="22">
        <f>'stage 10'!$E$8</f>
        <v>0.8179282407407408</v>
      </c>
      <c r="E16" s="12">
        <f>'stage 10'!$J$8</f>
        <v>32</v>
      </c>
      <c r="F16" s="20">
        <f>'stage 10'!$F$8</f>
        <v>0.07055555555555548</v>
      </c>
      <c r="G16" s="17">
        <f>'stage 10'!$G$8</f>
        <v>0.007534715328467147</v>
      </c>
      <c r="H16" s="13">
        <f>'stage 10'!$I$8</f>
        <v>32</v>
      </c>
      <c r="I16" s="14">
        <f>'stage 10'!$H$8</f>
        <v>0.613877314814815</v>
      </c>
      <c r="J16" s="15">
        <f>I16/SUM(data!$B$3:B12)</f>
        <v>0.006879803435468898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31</v>
      </c>
    </row>
    <row r="4" spans="1:2" ht="12.75">
      <c r="A4" s="3" t="s">
        <v>5</v>
      </c>
      <c r="B4" s="3" t="s">
        <v>18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1'!$C$9</f>
        <v>0.3125</v>
      </c>
      <c r="D7" s="22">
        <f>'stage 1'!$D$9</f>
        <v>0.3657986111111111</v>
      </c>
      <c r="E7" s="12">
        <f>'stage 1'!$H$9</f>
        <v>5</v>
      </c>
      <c r="F7" s="20">
        <f>'stage 1'!$E$9</f>
        <v>0.053298611111111116</v>
      </c>
      <c r="G7" s="17">
        <f>'stage 1'!$F$9</f>
        <v>0.004555273499734468</v>
      </c>
      <c r="H7" s="13">
        <f>'stage 1'!$H$9</f>
        <v>5</v>
      </c>
      <c r="I7" s="14">
        <f>'stage 1'!$G$9</f>
        <v>0.053298611111111116</v>
      </c>
      <c r="J7" s="15">
        <f>I7/data!B3</f>
        <v>0.004555273499734468</v>
      </c>
    </row>
    <row r="8" spans="1:10" ht="20.25" customHeight="1">
      <c r="A8">
        <v>2</v>
      </c>
      <c r="B8" t="s">
        <v>28</v>
      </c>
      <c r="C8" s="21">
        <f>'stage 2'!$C$9</f>
        <v>0.3657986111111111</v>
      </c>
      <c r="D8" s="22">
        <f>'stage 2'!$D$9</f>
        <v>0.39998842592592593</v>
      </c>
      <c r="E8" s="12">
        <f>'stage 2'!I9</f>
        <v>19</v>
      </c>
      <c r="F8" s="20">
        <f>'stage 2'!$E$9</f>
        <v>0.03418981481481481</v>
      </c>
      <c r="G8" s="17">
        <f>'stage 2'!$F$9</f>
        <v>0.006503921197793538</v>
      </c>
      <c r="H8" s="13">
        <f>'stage 2'!$H$9</f>
        <v>8</v>
      </c>
      <c r="I8" s="14">
        <f>'stage 2'!$G$9</f>
        <v>0.08748842592592593</v>
      </c>
      <c r="J8" s="15">
        <f>I8/SUM(data!$B$3:B4)</f>
        <v>0.00515936142665201</v>
      </c>
    </row>
    <row r="9" spans="1:10" ht="20.25" customHeight="1">
      <c r="A9">
        <v>3</v>
      </c>
      <c r="B9" t="s">
        <v>41</v>
      </c>
      <c r="C9" s="21">
        <f>'stage 3'!$C$9</f>
        <v>0.39998842592592593</v>
      </c>
      <c r="D9" s="22">
        <f>'stage 3'!$D$9</f>
        <v>0.44532407407407404</v>
      </c>
      <c r="E9" s="12">
        <f>'stage 3'!$I$9</f>
        <v>20</v>
      </c>
      <c r="F9" s="20">
        <f>'stage 3'!$E$9</f>
        <v>0.04533564814814811</v>
      </c>
      <c r="G9" s="17">
        <f>'stage 3'!$F$9</f>
        <v>0.005907745209176784</v>
      </c>
      <c r="H9" s="13">
        <f>'stage 3'!$H$9</f>
        <v>9</v>
      </c>
      <c r="I9" s="14">
        <f>'stage 3'!$G$9</f>
        <v>0.13282407407407404</v>
      </c>
      <c r="J9" s="15">
        <f>I9/SUM(data!$B$3:B5)</f>
        <v>0.0053925233770602075</v>
      </c>
    </row>
    <row r="10" spans="1:10" ht="20.25" customHeight="1">
      <c r="A10">
        <v>4</v>
      </c>
      <c r="B10" t="s">
        <v>30</v>
      </c>
      <c r="C10" s="21">
        <f>'stage 4'!$C$9</f>
        <v>0.44532407407407404</v>
      </c>
      <c r="D10" s="22">
        <f>'stage 4'!$D$9</f>
        <v>0.48605324074074074</v>
      </c>
      <c r="E10" s="12">
        <f>'stage 4'!$I$9</f>
        <v>10</v>
      </c>
      <c r="F10" s="20">
        <f>'stage 4'!$E$9</f>
        <v>0.040729166666666705</v>
      </c>
      <c r="G10" s="17">
        <f>'stage 4'!$F$9</f>
        <v>0.005670176470588241</v>
      </c>
      <c r="H10" s="13">
        <f>'stage 4'!$H$9</f>
        <v>10</v>
      </c>
      <c r="I10" s="14">
        <f>'stage 4'!$G$9</f>
        <v>0.17355324074074074</v>
      </c>
      <c r="J10" s="15">
        <f>I10/SUM(data!$B$3:B6)</f>
        <v>0.005455212239583334</v>
      </c>
    </row>
    <row r="11" spans="1:10" ht="20.25" customHeight="1">
      <c r="A11">
        <v>5</v>
      </c>
      <c r="B11" t="s">
        <v>31</v>
      </c>
      <c r="C11" s="21">
        <f>'stage 5'!$C$9</f>
        <v>0.48605324074074074</v>
      </c>
      <c r="D11" s="22">
        <f>'stage 5'!$D$9</f>
        <v>0.5360185185185186</v>
      </c>
      <c r="E11" s="12">
        <f>'stage 5'!$I$9</f>
        <v>3</v>
      </c>
      <c r="F11" s="20">
        <f>'stage 5'!$E$9</f>
        <v>0.04996527777777782</v>
      </c>
      <c r="G11" s="17">
        <f>'stage 5'!$F$9</f>
        <v>0.004960599629858117</v>
      </c>
      <c r="H11" s="13">
        <f>'stage 5'!$H$9</f>
        <v>6</v>
      </c>
      <c r="I11" s="14">
        <f>'stage 5'!$G$9</f>
        <v>0.22351851851851856</v>
      </c>
      <c r="J11" s="15">
        <f>I11/SUM(data!$B$3:B7)</f>
        <v>0.0053362733521238204</v>
      </c>
    </row>
    <row r="12" spans="1:10" ht="20.25" customHeight="1">
      <c r="A12">
        <v>6</v>
      </c>
      <c r="B12" t="s">
        <v>32</v>
      </c>
      <c r="C12" s="21">
        <f>'stage 6'!$D$9</f>
        <v>0.5360185185185186</v>
      </c>
      <c r="D12" s="22">
        <f>'stage 6'!$E$9</f>
        <v>0.585</v>
      </c>
      <c r="E12" s="12">
        <f>'stage 6'!$J$9</f>
        <v>2</v>
      </c>
      <c r="F12" s="20">
        <f>'stage 6'!$F$9</f>
        <v>0.048981481481481404</v>
      </c>
      <c r="G12" s="17">
        <f>'stage 6'!$G$9</f>
        <v>0.004708963759458376</v>
      </c>
      <c r="H12" s="13">
        <f>'stage 6'!$I$9</f>
        <v>6</v>
      </c>
      <c r="I12" s="14">
        <f>'stage 6'!$H$9</f>
        <v>0.27249999999999996</v>
      </c>
      <c r="J12" s="15">
        <f>I12/SUM(data!$B$3:B8)</f>
        <v>0.005211482352941176</v>
      </c>
    </row>
    <row r="13" spans="1:10" ht="20.25" customHeight="1">
      <c r="A13">
        <v>7</v>
      </c>
      <c r="B13" t="s">
        <v>33</v>
      </c>
      <c r="C13" s="21">
        <f>'stage 7'!$C$9</f>
        <v>0.585</v>
      </c>
      <c r="D13" s="22">
        <f>'stage 7'!$D$9</f>
        <v>0.6335532407407407</v>
      </c>
      <c r="E13" s="12">
        <f>'stage 7'!$I$9</f>
        <v>12</v>
      </c>
      <c r="F13" s="20">
        <f>'stage 7'!$E$9</f>
        <v>0.048553240740740744</v>
      </c>
      <c r="G13" s="17">
        <f>'stage 7'!$F$9</f>
        <v>0.005355645419236921</v>
      </c>
      <c r="H13" s="13">
        <f>'stage 7'!$H$9</f>
        <v>6</v>
      </c>
      <c r="I13" s="14">
        <f>'stage 7'!$G$9</f>
        <v>0.3210532407407407</v>
      </c>
      <c r="J13" s="15">
        <f>I13/SUM(data!$B$3:B9)</f>
        <v>0.005232784146917831</v>
      </c>
    </row>
    <row r="14" spans="1:10" ht="20.25" customHeight="1">
      <c r="A14">
        <v>8</v>
      </c>
      <c r="B14" t="s">
        <v>34</v>
      </c>
      <c r="C14" s="21">
        <f>'stage 8'!$C$9</f>
        <v>0.6335532407407407</v>
      </c>
      <c r="D14" s="22">
        <f>'stage 8'!$D$9</f>
        <v>0.6717476851851852</v>
      </c>
      <c r="E14" s="12">
        <f>'stage 8'!$I$9</f>
        <v>5</v>
      </c>
      <c r="F14" s="20">
        <f>'stage 8'!$E$9</f>
        <v>0.03819444444444453</v>
      </c>
      <c r="G14" s="17">
        <f>'stage 8'!$F$9</f>
        <v>0.004866825019794152</v>
      </c>
      <c r="H14" s="13">
        <f>'stage 8'!$H$9</f>
        <v>6</v>
      </c>
      <c r="I14" s="14">
        <f>'stage 8'!$G$9</f>
        <v>0.35924768518518524</v>
      </c>
      <c r="J14" s="15">
        <f>I14/SUM(data!$B$3:B10)</f>
        <v>0.00519128227230553</v>
      </c>
    </row>
    <row r="15" spans="1:10" ht="20.25" customHeight="1">
      <c r="A15">
        <v>9</v>
      </c>
      <c r="B15" t="s">
        <v>42</v>
      </c>
      <c r="C15" s="21">
        <f>'stage 9'!$D$9</f>
        <v>0.6717476851851852</v>
      </c>
      <c r="D15" s="22">
        <f>'stage 9'!$E$9</f>
        <v>0.7228240740740741</v>
      </c>
      <c r="E15" s="12">
        <f>'stage 9'!$J$9</f>
        <v>10</v>
      </c>
      <c r="F15" s="20">
        <f>'stage 9'!$F$9</f>
        <v>0.05107638888888888</v>
      </c>
      <c r="G15" s="17">
        <f>'stage 9'!$G$9</f>
        <v>0.004790179487179487</v>
      </c>
      <c r="H15" s="13">
        <f>'stage 9'!$I$9</f>
        <v>6</v>
      </c>
      <c r="I15" s="14">
        <f>'stage 9'!$H$9</f>
        <v>0.4103240740740741</v>
      </c>
      <c r="J15" s="15">
        <f>I15/SUM(data!$B$3:B11)</f>
        <v>0.005137731165227316</v>
      </c>
    </row>
    <row r="16" spans="1:10" ht="20.25" customHeight="1">
      <c r="A16">
        <v>10</v>
      </c>
      <c r="B16" t="s">
        <v>36</v>
      </c>
      <c r="C16" s="21">
        <f>'stage 10'!$D$9</f>
        <v>0.7228240740740741</v>
      </c>
      <c r="D16" s="22">
        <f>'stage 10'!$E$9</f>
        <v>0.7648842592592593</v>
      </c>
      <c r="E16" s="12">
        <f>'stage 10'!$J$9</f>
        <v>5</v>
      </c>
      <c r="F16" s="20">
        <f>'stage 10'!$F$9</f>
        <v>0.04206018518518517</v>
      </c>
      <c r="G16" s="17">
        <f>'stage 10'!$G$9</f>
        <v>0.004491659367396593</v>
      </c>
      <c r="H16" s="13">
        <f>'stage 10'!$I$9</f>
        <v>6</v>
      </c>
      <c r="I16" s="14">
        <f>'stage 10'!$H$9</f>
        <v>0.4523842592592593</v>
      </c>
      <c r="J16" s="15">
        <f>I16/SUM(data!$B$3:B12)</f>
        <v>0.005069929619312907</v>
      </c>
    </row>
    <row r="17" ht="12.75">
      <c r="G17" s="16"/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32</v>
      </c>
    </row>
    <row r="4" spans="1:2" ht="12.75">
      <c r="A4" s="3" t="s">
        <v>5</v>
      </c>
      <c r="B4" s="3" t="s">
        <v>45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1'!$C$10</f>
        <v>0.3125</v>
      </c>
      <c r="D7" s="22">
        <f>'stage 1'!$D$10</f>
        <v>0.37038194444444444</v>
      </c>
      <c r="E7" s="12">
        <f>'stage 1'!$H$10</f>
        <v>11</v>
      </c>
      <c r="F7" s="20">
        <f>'stage 1'!$E$10</f>
        <v>0.057881944444444444</v>
      </c>
      <c r="G7" s="17">
        <f>'stage 1'!$F$10</f>
        <v>0.004946997344662773</v>
      </c>
      <c r="H7" s="13">
        <f>'stage 1'!$H$10</f>
        <v>11</v>
      </c>
      <c r="I7" s="14">
        <f>'stage 1'!$G$10</f>
        <v>0.057881944444444444</v>
      </c>
      <c r="J7" s="15">
        <f>I7/data!B3</f>
        <v>0.004946997344662773</v>
      </c>
    </row>
    <row r="8" spans="1:10" ht="20.25" customHeight="1">
      <c r="A8">
        <v>2</v>
      </c>
      <c r="B8" t="s">
        <v>28</v>
      </c>
      <c r="C8" s="21">
        <f>'stage 2'!$C$10</f>
        <v>0.37038194444444444</v>
      </c>
      <c r="D8" s="22">
        <f>'stage 2'!$D$10</f>
        <v>0.4065625</v>
      </c>
      <c r="E8" s="12">
        <f>'stage 2'!I10</f>
        <v>28</v>
      </c>
      <c r="F8" s="20">
        <f>'stage 2'!$E$10</f>
        <v>0.03618055555555555</v>
      </c>
      <c r="G8" s="17">
        <f>'stage 2'!$F$10</f>
        <v>0.0068826193853427885</v>
      </c>
      <c r="H8" s="13">
        <f>'stage 2'!$H$10</f>
        <v>17</v>
      </c>
      <c r="I8" s="14">
        <f>'stage 2'!$G$10</f>
        <v>0.0940625</v>
      </c>
      <c r="J8" s="15">
        <f>I8/SUM(data!$B$3:B4)</f>
        <v>0.005547047270062294</v>
      </c>
    </row>
    <row r="9" spans="1:10" ht="20.25" customHeight="1">
      <c r="A9">
        <v>3</v>
      </c>
      <c r="B9" t="s">
        <v>41</v>
      </c>
      <c r="C9" s="21">
        <f>'stage 3'!$C$10</f>
        <v>0.4065625</v>
      </c>
      <c r="D9" s="22">
        <f>'stage 3'!$D$10</f>
        <v>0.4468055555555555</v>
      </c>
      <c r="E9" s="12">
        <f>'stage 3'!$I$10</f>
        <v>5</v>
      </c>
      <c r="F9" s="20">
        <f>'stage 3'!$E$10</f>
        <v>0.04024305555555552</v>
      </c>
      <c r="G9" s="17">
        <f>'stage 3'!$F$10</f>
        <v>0.005244123076923073</v>
      </c>
      <c r="H9" s="13">
        <f>'stage 3'!$H$10</f>
        <v>12</v>
      </c>
      <c r="I9" s="14">
        <f>'stage 3'!$G$10</f>
        <v>0.1343055555555555</v>
      </c>
      <c r="J9" s="15">
        <f>I9/SUM(data!$B$3:B5)</f>
        <v>0.005452670030272451</v>
      </c>
    </row>
    <row r="10" spans="1:10" ht="20.25" customHeight="1">
      <c r="A10">
        <v>4</v>
      </c>
      <c r="B10" t="s">
        <v>30</v>
      </c>
      <c r="C10" s="21">
        <f>'stage 4'!$C$10</f>
        <v>0.4468055555555555</v>
      </c>
      <c r="D10" s="22">
        <f>'stage 4'!$D$10</f>
        <v>0.4921875</v>
      </c>
      <c r="E10" s="12">
        <f>'stage 4'!$I$10</f>
        <v>23</v>
      </c>
      <c r="F10" s="20">
        <f>'stage 4'!$E$10</f>
        <v>0.04538194444444449</v>
      </c>
      <c r="G10" s="17">
        <f>'stage 4'!$F$10</f>
        <v>0.00631792041522492</v>
      </c>
      <c r="H10" s="13">
        <f>'stage 4'!$H$10</f>
        <v>16</v>
      </c>
      <c r="I10" s="14">
        <f>'stage 4'!$G$10</f>
        <v>0.1796875</v>
      </c>
      <c r="J10" s="15">
        <f>I10/SUM(data!$B$3:B6)</f>
        <v>0.005648027343750001</v>
      </c>
    </row>
    <row r="11" spans="1:10" ht="20.25" customHeight="1">
      <c r="A11">
        <v>5</v>
      </c>
      <c r="B11" t="s">
        <v>31</v>
      </c>
      <c r="C11" s="21">
        <f>'stage 5'!$C$10</f>
        <v>0.4921875</v>
      </c>
      <c r="D11" s="22">
        <f>'stage 5'!$D$10</f>
        <v>0.5556018518518518</v>
      </c>
      <c r="E11" s="12">
        <f>'stage 5'!$I$10</f>
        <v>21</v>
      </c>
      <c r="F11" s="20">
        <f>'stage 5'!$E$10</f>
        <v>0.06341435185185185</v>
      </c>
      <c r="G11" s="17">
        <f>'stage 5'!$F$10</f>
        <v>0.006295836315031873</v>
      </c>
      <c r="H11" s="13">
        <f>'stage 5'!$H$10</f>
        <v>17</v>
      </c>
      <c r="I11" s="14">
        <f>'stage 5'!$G$10</f>
        <v>0.24310185185185185</v>
      </c>
      <c r="J11" s="15">
        <f>I11/SUM(data!$B$3:B7)</f>
        <v>0.005803805172328536</v>
      </c>
    </row>
    <row r="12" spans="1:10" ht="20.25" customHeight="1">
      <c r="A12">
        <v>6</v>
      </c>
      <c r="B12" t="s">
        <v>32</v>
      </c>
      <c r="C12" s="21">
        <f>'stage 6'!$D$10</f>
        <v>0.5556018518518518</v>
      </c>
      <c r="D12" s="22">
        <f>'stage 6'!$E$10</f>
        <v>0.6232175925925926</v>
      </c>
      <c r="E12" s="12">
        <f>'stage 6'!$J$10</f>
        <v>25</v>
      </c>
      <c r="F12" s="20">
        <f>'stage 6'!$F$10</f>
        <v>0.06761574074074073</v>
      </c>
      <c r="G12" s="17">
        <f>'stage 6'!$G$10</f>
        <v>0.006500417363600159</v>
      </c>
      <c r="H12" s="13">
        <f>'stage 6'!$I$10</f>
        <v>18</v>
      </c>
      <c r="I12" s="14">
        <f>'stage 6'!$H$10</f>
        <v>0.3107175925925926</v>
      </c>
      <c r="J12" s="15">
        <f>I12/SUM(data!$B$3:B8)</f>
        <v>0.0059423825708061</v>
      </c>
    </row>
    <row r="13" spans="1:10" ht="20.25" customHeight="1">
      <c r="A13">
        <v>7</v>
      </c>
      <c r="B13" t="s">
        <v>33</v>
      </c>
      <c r="C13" s="21">
        <f>'stage 7'!$C$10</f>
        <v>0.6232175925925926</v>
      </c>
      <c r="D13" s="22">
        <f>'stage 7'!$D$10</f>
        <v>0.6751273148148148</v>
      </c>
      <c r="E13" s="12">
        <f>'stage 7'!$I$10</f>
        <v>18</v>
      </c>
      <c r="F13" s="20">
        <f>'stage 7'!$E$10</f>
        <v>0.05190972222222223</v>
      </c>
      <c r="G13" s="17">
        <f>'stage 7'!$F$10</f>
        <v>0.005725880740233038</v>
      </c>
      <c r="H13" s="13">
        <f>'stage 7'!$H$10</f>
        <v>17</v>
      </c>
      <c r="I13" s="14">
        <f>'stage 7'!$G$10</f>
        <v>0.3626273148148148</v>
      </c>
      <c r="J13" s="15">
        <f>I13/SUM(data!$B$3:B9)</f>
        <v>0.005910391870906759</v>
      </c>
    </row>
    <row r="14" spans="1:10" ht="20.25" customHeight="1">
      <c r="A14">
        <v>8</v>
      </c>
      <c r="B14" t="s">
        <v>34</v>
      </c>
      <c r="C14" s="21">
        <f>'stage 8'!$C$10</f>
        <v>0.6751273148148148</v>
      </c>
      <c r="D14" s="22">
        <f>'stage 8'!$D$10</f>
        <v>0.7188773148148148</v>
      </c>
      <c r="E14" s="12">
        <f>'stage 8'!$I$10</f>
        <v>14</v>
      </c>
      <c r="F14" s="20">
        <f>'stage 8'!$E$10</f>
        <v>0.043749999999999956</v>
      </c>
      <c r="G14" s="17">
        <f>'stage 8'!$F$10</f>
        <v>0.005574726840855101</v>
      </c>
      <c r="H14" s="13">
        <f>'stage 8'!$H$10</f>
        <v>17</v>
      </c>
      <c r="I14" s="14">
        <f>'stage 8'!$G$10</f>
        <v>0.40637731481481476</v>
      </c>
      <c r="J14" s="15">
        <f>I14/SUM(data!$B$3:B10)</f>
        <v>0.005872325521534824</v>
      </c>
    </row>
    <row r="15" spans="1:10" ht="20.25" customHeight="1">
      <c r="A15">
        <v>9</v>
      </c>
      <c r="B15" t="s">
        <v>42</v>
      </c>
      <c r="C15" s="21" t="str">
        <f>'stage 9'!$D$10</f>
        <v>16:30:00</v>
      </c>
      <c r="D15" s="22">
        <f>'stage 9'!$E$10</f>
        <v>0.7450347222222223</v>
      </c>
      <c r="E15" s="12">
        <f>'stage 9'!$J$10</f>
        <v>21</v>
      </c>
      <c r="F15" s="20">
        <f>'stage 9'!$F$10</f>
        <v>0.057534722222222334</v>
      </c>
      <c r="G15" s="17">
        <f>'stage 9'!$G$10</f>
        <v>0.005395871794871806</v>
      </c>
      <c r="H15" s="13">
        <f>'stage 9'!$I$10</f>
        <v>19</v>
      </c>
      <c r="I15" s="14">
        <f>'stage 9'!$H$10</f>
        <v>0.4639120370370371</v>
      </c>
      <c r="J15" s="15">
        <f>I15/SUM(data!$B$3:B11)</f>
        <v>0.005808714333877955</v>
      </c>
    </row>
    <row r="16" spans="1:10" ht="20.25" customHeight="1">
      <c r="A16">
        <v>10</v>
      </c>
      <c r="B16" t="s">
        <v>36</v>
      </c>
      <c r="C16" s="21">
        <f>'stage 10'!$D$10</f>
        <v>0.7450347222222223</v>
      </c>
      <c r="D16" s="22">
        <f>'stage 10'!$E$10</f>
        <v>0.7902430555555555</v>
      </c>
      <c r="E16" s="12">
        <f>'stage 10'!$J$10</f>
        <v>9</v>
      </c>
      <c r="F16" s="20">
        <f>'stage 10'!$F$10</f>
        <v>0.045208333333333184</v>
      </c>
      <c r="G16" s="17">
        <f>'stage 10'!$G$10</f>
        <v>0.004827854014598525</v>
      </c>
      <c r="H16" s="13">
        <f>'stage 10'!$I$10</f>
        <v>15</v>
      </c>
      <c r="I16" s="14">
        <f>'stage 10'!$H$10</f>
        <v>0.5091203703703703</v>
      </c>
      <c r="J16" s="15">
        <f>I16/SUM(data!$B$3:B12)</f>
        <v>0.005705778644382544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33</v>
      </c>
    </row>
    <row r="4" spans="1:2" ht="12.75">
      <c r="A4" s="3" t="s">
        <v>5</v>
      </c>
      <c r="B4" s="3" t="s">
        <v>16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1'!$C$11</f>
        <v>0.3125</v>
      </c>
      <c r="D7" s="22">
        <f>'stage 1'!$D$11</f>
        <v>0.36847222222222226</v>
      </c>
      <c r="E7" s="12">
        <f>'stage 1'!$H$11</f>
        <v>9</v>
      </c>
      <c r="F7" s="20">
        <f>'stage 1'!$E$11</f>
        <v>0.055972222222222257</v>
      </c>
      <c r="G7" s="17">
        <f>'stage 1'!$F$11</f>
        <v>0.004783779075942648</v>
      </c>
      <c r="H7" s="13">
        <f>'stage 1'!$H$11</f>
        <v>9</v>
      </c>
      <c r="I7" s="14">
        <f>'stage 1'!$G$11</f>
        <v>0.055972222222222257</v>
      </c>
      <c r="J7" s="15">
        <f>I7/data!B3</f>
        <v>0.004783779075942648</v>
      </c>
    </row>
    <row r="8" spans="1:10" ht="20.25" customHeight="1">
      <c r="A8">
        <v>2</v>
      </c>
      <c r="B8" t="s">
        <v>28</v>
      </c>
      <c r="C8" s="21">
        <f>'stage 2'!$C$11</f>
        <v>0.36847222222222226</v>
      </c>
      <c r="D8" s="22">
        <f>'stage 2'!$D$11</f>
        <v>0.4023495370370371</v>
      </c>
      <c r="E8" s="12">
        <f>'stage 2'!I11</f>
        <v>15</v>
      </c>
      <c r="F8" s="20">
        <f>'stage 2'!$E$11</f>
        <v>0.03387731481481482</v>
      </c>
      <c r="G8" s="17">
        <f>'stage 2'!$F$11</f>
        <v>0.006444474389282901</v>
      </c>
      <c r="H8" s="13">
        <f>'stage 2'!$H$11</f>
        <v>11</v>
      </c>
      <c r="I8" s="14">
        <f>'stage 2'!$G$11</f>
        <v>0.08984953703703707</v>
      </c>
      <c r="J8" s="15">
        <f>I8/SUM(data!$B$3:B4)</f>
        <v>0.005298600708440213</v>
      </c>
    </row>
    <row r="9" spans="1:10" ht="20.25" customHeight="1">
      <c r="A9">
        <v>3</v>
      </c>
      <c r="B9" t="s">
        <v>41</v>
      </c>
      <c r="C9" s="21">
        <f>'stage 3'!$C$11</f>
        <v>0.4023495370370371</v>
      </c>
      <c r="D9" s="22">
        <f>'stage 3'!$D$11</f>
        <v>0.45305555555555554</v>
      </c>
      <c r="E9" s="12">
        <f>'stage 3'!$I$11</f>
        <v>26</v>
      </c>
      <c r="F9" s="20">
        <f>'stage 3'!$E$11</f>
        <v>0.05070601851851847</v>
      </c>
      <c r="G9" s="17">
        <f>'stage 3'!$F$11</f>
        <v>0.006607564912280696</v>
      </c>
      <c r="H9" s="13">
        <f>'stage 3'!$H$11</f>
        <v>19</v>
      </c>
      <c r="I9" s="14">
        <f>'stage 3'!$G$11</f>
        <v>0.14055555555555554</v>
      </c>
      <c r="J9" s="15">
        <f>I9/SUM(data!$B$3:B5)</f>
        <v>0.005706413723511604</v>
      </c>
    </row>
    <row r="10" spans="1:10" ht="20.25" customHeight="1">
      <c r="A10">
        <v>4</v>
      </c>
      <c r="B10" t="s">
        <v>30</v>
      </c>
      <c r="C10" s="21">
        <f>'stage 4'!$C$11</f>
        <v>0.45305555555555554</v>
      </c>
      <c r="D10" s="22">
        <f>'stage 4'!$D$11</f>
        <v>0.4875</v>
      </c>
      <c r="E10" s="12">
        <f>'stage 4'!$I$11</f>
        <v>4</v>
      </c>
      <c r="F10" s="20">
        <f>'stage 4'!$E$11</f>
        <v>0.034444444444444444</v>
      </c>
      <c r="G10" s="17">
        <f>'stage 4'!$F$11</f>
        <v>0.00479523875432526</v>
      </c>
      <c r="H10" s="13">
        <f>'stage 4'!$H$11</f>
        <v>11</v>
      </c>
      <c r="I10" s="14">
        <f>'stage 4'!$G$11</f>
        <v>0.175</v>
      </c>
      <c r="J10" s="15">
        <f>I10/SUM(data!$B$3:B6)</f>
        <v>0.0055006875</v>
      </c>
    </row>
    <row r="11" spans="1:10" ht="20.25" customHeight="1">
      <c r="A11">
        <v>5</v>
      </c>
      <c r="B11" t="s">
        <v>31</v>
      </c>
      <c r="C11" s="21">
        <f>'stage 5'!$C$11</f>
        <v>0.4875</v>
      </c>
      <c r="D11" s="22">
        <f>'stage 5'!$D$11</f>
        <v>0.5456134259259259</v>
      </c>
      <c r="E11" s="12">
        <f>'stage 5'!$I$11</f>
        <v>11</v>
      </c>
      <c r="F11" s="20">
        <f>'stage 5'!$E$11</f>
        <v>0.05811342592592589</v>
      </c>
      <c r="G11" s="17">
        <f>'stage 5'!$F$11</f>
        <v>0.005769555418465964</v>
      </c>
      <c r="H11" s="13">
        <f>'stage 5'!$H$11</f>
        <v>12</v>
      </c>
      <c r="I11" s="14">
        <f>'stage 5'!$G$11</f>
        <v>0.23311342592592588</v>
      </c>
      <c r="J11" s="15">
        <f>I11/SUM(data!$B$3:B7)</f>
        <v>0.005565341838500716</v>
      </c>
    </row>
    <row r="12" spans="1:10" ht="20.25" customHeight="1">
      <c r="A12">
        <v>6</v>
      </c>
      <c r="B12" t="s">
        <v>32</v>
      </c>
      <c r="C12" s="21">
        <f>'stage 6'!$D$11</f>
        <v>0.5456134259259259</v>
      </c>
      <c r="D12" s="22">
        <f>'stage 6'!$E$11</f>
        <v>0.5948842592592593</v>
      </c>
      <c r="E12" s="12">
        <f>'stage 6'!$J$11</f>
        <v>3</v>
      </c>
      <c r="F12" s="20">
        <f>'stage 6'!$F$11</f>
        <v>0.049270833333333375</v>
      </c>
      <c r="G12" s="17">
        <f>'stage 6'!$G$11</f>
        <v>0.004736781362007173</v>
      </c>
      <c r="H12" s="13">
        <f>'stage 6'!$I$11</f>
        <v>10</v>
      </c>
      <c r="I12" s="14">
        <f>'stage 6'!$H$11</f>
        <v>0.28238425925925925</v>
      </c>
      <c r="J12" s="15">
        <f>I12/SUM(data!$B$3:B8)</f>
        <v>0.005400515904139433</v>
      </c>
    </row>
    <row r="13" spans="1:10" ht="20.25" customHeight="1">
      <c r="A13">
        <v>7</v>
      </c>
      <c r="B13" t="s">
        <v>33</v>
      </c>
      <c r="C13" s="21">
        <f>'stage 7'!$C$11</f>
        <v>0.5948842592592593</v>
      </c>
      <c r="D13" s="22">
        <f>'stage 7'!$D$11</f>
        <v>0.6485300925925926</v>
      </c>
      <c r="E13" s="12">
        <f>'stage 7'!$I$11</f>
        <v>21</v>
      </c>
      <c r="F13" s="20">
        <f>'stage 7'!$E$11</f>
        <v>0.05364583333333339</v>
      </c>
      <c r="G13" s="17">
        <f>'stage 7'!$F$11</f>
        <v>0.005917381768334483</v>
      </c>
      <c r="H13" s="13">
        <f>'stage 7'!$H$11</f>
        <v>10</v>
      </c>
      <c r="I13" s="14">
        <f>'stage 7'!$G$11</f>
        <v>0.33603009259259264</v>
      </c>
      <c r="J13" s="15">
        <f>I13/SUM(data!$B$3:B9)</f>
        <v>0.0054768889339004805</v>
      </c>
    </row>
    <row r="14" spans="1:10" ht="20.25" customHeight="1">
      <c r="A14">
        <v>8</v>
      </c>
      <c r="B14" t="s">
        <v>34</v>
      </c>
      <c r="C14" s="21">
        <f>'stage 8'!$C$11</f>
        <v>0.6485300925925926</v>
      </c>
      <c r="D14" s="22">
        <f>'stage 8'!$D$11</f>
        <v>0.697673611111111</v>
      </c>
      <c r="E14" s="12">
        <f>'stage 8'!$I$11</f>
        <v>23</v>
      </c>
      <c r="F14" s="20">
        <f>'stage 8'!$E$11</f>
        <v>0.04914351851851839</v>
      </c>
      <c r="G14" s="17">
        <f>'stage 8'!$F$11</f>
        <v>0.0062619815254684455</v>
      </c>
      <c r="H14" s="13">
        <f>'stage 8'!$H$11</f>
        <v>10</v>
      </c>
      <c r="I14" s="14">
        <f>'stage 8'!$G$11</f>
        <v>0.38517361111111104</v>
      </c>
      <c r="J14" s="15">
        <f>I14/SUM(data!$B$3:B10)</f>
        <v>0.0055659229595043545</v>
      </c>
    </row>
    <row r="15" spans="1:10" ht="20.25" customHeight="1">
      <c r="A15">
        <v>9</v>
      </c>
      <c r="B15" t="s">
        <v>42</v>
      </c>
      <c r="C15" s="21" t="str">
        <f>'stage 9'!$D$11</f>
        <v>16:30:00</v>
      </c>
      <c r="D15" s="22">
        <f>'stage 9'!$E$11</f>
        <v>0.7421064814814815</v>
      </c>
      <c r="E15" s="12">
        <f>'stage 9'!$J$11</f>
        <v>16</v>
      </c>
      <c r="F15" s="20">
        <f>'stage 9'!$F$11</f>
        <v>0.054606481481481506</v>
      </c>
      <c r="G15" s="17">
        <f>'stage 9'!$G$11</f>
        <v>0.005121247863247866</v>
      </c>
      <c r="H15" s="13">
        <f>'stage 9'!$I$11</f>
        <v>10</v>
      </c>
      <c r="I15" s="14">
        <f>'stage 9'!$H$11</f>
        <v>0.43978009259259254</v>
      </c>
      <c r="J15" s="15">
        <f>I15/SUM(data!$B$3:B11)</f>
        <v>0.005506554526829016</v>
      </c>
    </row>
    <row r="16" spans="1:10" ht="20.25" customHeight="1">
      <c r="A16">
        <v>10</v>
      </c>
      <c r="B16" t="s">
        <v>36</v>
      </c>
      <c r="C16" s="21">
        <f>'stage 10'!$D$11</f>
        <v>0.7421064814814815</v>
      </c>
      <c r="D16" s="22">
        <f>'stage 10'!$E$11</f>
        <v>0.7981018518518518</v>
      </c>
      <c r="E16" s="12">
        <f>'stage 10'!$J$11</f>
        <v>27</v>
      </c>
      <c r="F16" s="20">
        <f>'stage 10'!$F$11</f>
        <v>0.05599537037037028</v>
      </c>
      <c r="G16" s="17">
        <f>'stage 10'!$G$11</f>
        <v>0.005979815085158142</v>
      </c>
      <c r="H16" s="13">
        <f>'stage 10'!$I$11</f>
        <v>12</v>
      </c>
      <c r="I16" s="14">
        <f>'stage 10'!$H$11</f>
        <v>0.4957754629629628</v>
      </c>
      <c r="J16" s="15">
        <f>I16/SUM(data!$B$3:B12)</f>
        <v>0.005556220519962859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34</v>
      </c>
    </row>
    <row r="4" spans="1:2" ht="12.75">
      <c r="A4" s="3" t="s">
        <v>5</v>
      </c>
      <c r="B4" s="3" t="s">
        <v>67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1'!$C$12</f>
        <v>0.3125</v>
      </c>
      <c r="D7" s="22">
        <f>'stage 1'!$D$12</f>
        <v>0.36803240740740745</v>
      </c>
      <c r="E7" s="12">
        <f>'stage 1'!$H$12</f>
        <v>8</v>
      </c>
      <c r="F7" s="20">
        <f>'stage 1'!$E$12</f>
        <v>0.05553240740740745</v>
      </c>
      <c r="G7" s="17">
        <f>'stage 1'!$F$12</f>
        <v>0.004746189414055589</v>
      </c>
      <c r="H7" s="13">
        <f>'stage 1'!$H$12</f>
        <v>8</v>
      </c>
      <c r="I7" s="14">
        <f>'stage 1'!$G$12</f>
        <v>0.05553240740740745</v>
      </c>
      <c r="J7" s="15">
        <f>I7/data!B3</f>
        <v>0.004746189414055589</v>
      </c>
    </row>
    <row r="8" spans="1:10" ht="20.25" customHeight="1">
      <c r="A8">
        <v>2</v>
      </c>
      <c r="B8" t="s">
        <v>28</v>
      </c>
      <c r="C8" s="21">
        <f>'stage 2'!$C$12</f>
        <v>0.36803240740740745</v>
      </c>
      <c r="D8" s="22">
        <f>'stage 2'!$D$12</f>
        <v>0.40277777777777773</v>
      </c>
      <c r="E8" s="12">
        <f>'stage 2'!I13</f>
        <v>26</v>
      </c>
      <c r="F8" s="20">
        <f>'stage 2'!$E$12</f>
        <v>0.03474537037037029</v>
      </c>
      <c r="G8" s="17">
        <f>'stage 2'!$F$12</f>
        <v>0.006609604412923547</v>
      </c>
      <c r="H8" s="13">
        <f>'stage 2'!$H$12</f>
        <v>13</v>
      </c>
      <c r="I8" s="14">
        <f>'stage 2'!$G$12</f>
        <v>0.09027777777777773</v>
      </c>
      <c r="J8" s="15">
        <f>I8/SUM(data!$B$3:B4)</f>
        <v>0.005323854891901794</v>
      </c>
    </row>
    <row r="9" spans="1:10" ht="20.25" customHeight="1">
      <c r="A9">
        <v>3</v>
      </c>
      <c r="B9" t="s">
        <v>41</v>
      </c>
      <c r="C9" s="21">
        <f>'stage 3'!$C$12</f>
        <v>0.40277777777777773</v>
      </c>
      <c r="D9" s="22">
        <f>'stage 3'!$D$12</f>
        <v>0.44333333333333336</v>
      </c>
      <c r="E9" s="12">
        <f>'stage 3'!$I$12</f>
        <v>6</v>
      </c>
      <c r="F9" s="20">
        <f>'stage 3'!$E$12</f>
        <v>0.04055555555555562</v>
      </c>
      <c r="G9" s="17">
        <f>'stage 3'!$F$12</f>
        <v>0.005284845344129564</v>
      </c>
      <c r="H9" s="13">
        <f>'stage 3'!$H$12</f>
        <v>7</v>
      </c>
      <c r="I9" s="14">
        <f>'stage 3'!$G$12</f>
        <v>0.13083333333333336</v>
      </c>
      <c r="J9" s="15">
        <f>I9/SUM(data!$B$3:B5)</f>
        <v>0.005311701311806258</v>
      </c>
    </row>
    <row r="10" spans="1:10" ht="20.25" customHeight="1">
      <c r="A10">
        <v>4</v>
      </c>
      <c r="B10" t="s">
        <v>30</v>
      </c>
      <c r="C10" s="21">
        <f>'stage 4'!$C$12</f>
        <v>0.44333333333333336</v>
      </c>
      <c r="D10" s="22">
        <f>'stage 4'!$D$12</f>
        <v>0.47671296296296295</v>
      </c>
      <c r="E10" s="12">
        <f>'stage 4'!$I$12</f>
        <v>2</v>
      </c>
      <c r="F10" s="20">
        <f>'stage 4'!$E$12</f>
        <v>0.03337962962962959</v>
      </c>
      <c r="G10" s="17">
        <f>'stage 4'!$F$12</f>
        <v>0.004646998846597457</v>
      </c>
      <c r="H10" s="13">
        <f>'stage 4'!$H$12</f>
        <v>5</v>
      </c>
      <c r="I10" s="14">
        <f>'stage 4'!$G$12</f>
        <v>0.16421296296296295</v>
      </c>
      <c r="J10" s="15">
        <f>I10/SUM(data!$B$3:B6)</f>
        <v>0.005161623958333333</v>
      </c>
    </row>
    <row r="11" spans="1:10" ht="20.25" customHeight="1">
      <c r="A11">
        <v>5</v>
      </c>
      <c r="B11" t="s">
        <v>31</v>
      </c>
      <c r="C11" s="21">
        <f>'stage 5'!$C$12</f>
        <v>0.47671296296296295</v>
      </c>
      <c r="D11" s="22">
        <f>'stage 5'!$D$12</f>
        <v>0.5317592592592593</v>
      </c>
      <c r="E11" s="12">
        <f>'stage 5'!$I$12</f>
        <v>8</v>
      </c>
      <c r="F11" s="20">
        <f>'stage 5'!$E$12</f>
        <v>0.055046296296296315</v>
      </c>
      <c r="G11" s="17">
        <f>'stage 5'!$F$12</f>
        <v>0.0054650479128110245</v>
      </c>
      <c r="H11" s="13">
        <f>'stage 5'!$H$12</f>
        <v>5</v>
      </c>
      <c r="I11" s="14">
        <f>'stage 5'!$G$12</f>
        <v>0.21925925925925926</v>
      </c>
      <c r="J11" s="15">
        <f>I11/SUM(data!$B$3:B7)</f>
        <v>0.00523458794441972</v>
      </c>
    </row>
    <row r="12" spans="1:10" ht="20.25" customHeight="1">
      <c r="A12">
        <v>6</v>
      </c>
      <c r="B12" t="s">
        <v>32</v>
      </c>
      <c r="C12" s="21">
        <f>'stage 6'!$D$12</f>
        <v>0.5317592592592593</v>
      </c>
      <c r="D12" s="22">
        <f>'stage 6'!$E$12</f>
        <v>0.5926736111111112</v>
      </c>
      <c r="E12" s="12">
        <f>'stage 6'!$J$12</f>
        <v>19</v>
      </c>
      <c r="F12" s="20">
        <f>'stage 6'!$F$12</f>
        <v>0.0609143518518519</v>
      </c>
      <c r="G12" s="17">
        <f>'stage 6'!$G$12</f>
        <v>0.005856161688570297</v>
      </c>
      <c r="H12" s="13">
        <f>'stage 6'!$I$12</f>
        <v>9</v>
      </c>
      <c r="I12" s="14">
        <f>'stage 6'!$H$12</f>
        <v>0.28017361111111116</v>
      </c>
      <c r="J12" s="15">
        <f>I12/SUM(data!$B$3:B8)</f>
        <v>0.005358237908496734</v>
      </c>
    </row>
    <row r="13" spans="1:10" ht="20.25" customHeight="1">
      <c r="A13">
        <v>7</v>
      </c>
      <c r="B13" t="s">
        <v>33</v>
      </c>
      <c r="C13" s="21">
        <f>'stage 7'!$C$12</f>
        <v>0.5926736111111112</v>
      </c>
      <c r="D13" s="22">
        <f>'stage 7'!$D$12</f>
        <v>0.640150462962963</v>
      </c>
      <c r="E13" s="12">
        <f>'stage 7'!$I$12</f>
        <v>11</v>
      </c>
      <c r="F13" s="20">
        <f>'stage 7'!$E$12</f>
        <v>0.0474768518518518</v>
      </c>
      <c r="G13" s="17">
        <f>'stage 7'!$F$12</f>
        <v>0.005236914781814023</v>
      </c>
      <c r="H13" s="13">
        <f>'stage 7'!$H$12</f>
        <v>9</v>
      </c>
      <c r="I13" s="14">
        <f>'stage 7'!$G$12</f>
        <v>0.32765046296296296</v>
      </c>
      <c r="J13" s="15">
        <f>I13/SUM(data!$B$3:B9)</f>
        <v>0.005340310985078658</v>
      </c>
    </row>
    <row r="14" spans="1:10" ht="20.25" customHeight="1">
      <c r="A14">
        <v>8</v>
      </c>
      <c r="B14" t="s">
        <v>34</v>
      </c>
      <c r="C14" s="21">
        <f>'stage 8'!$C$12</f>
        <v>0.640150462962963</v>
      </c>
      <c r="D14" s="22">
        <f>'stage 8'!$D$12</f>
        <v>0.6835416666666667</v>
      </c>
      <c r="E14" s="12">
        <f>'stage 8'!$I$12</f>
        <v>13</v>
      </c>
      <c r="F14" s="20">
        <f>'stage 8'!$E$12</f>
        <v>0.04339120370370375</v>
      </c>
      <c r="G14" s="17">
        <f>'stage 8'!$F$12</f>
        <v>0.005529008181578259</v>
      </c>
      <c r="H14" s="13">
        <f>'stage 8'!$H$12</f>
        <v>8</v>
      </c>
      <c r="I14" s="14">
        <f>'stage 8'!$G$12</f>
        <v>0.3710416666666667</v>
      </c>
      <c r="J14" s="15">
        <f>I14/SUM(data!$B$3:B10)</f>
        <v>0.0053617103349196385</v>
      </c>
    </row>
    <row r="15" spans="1:10" ht="20.25" customHeight="1">
      <c r="A15">
        <v>9</v>
      </c>
      <c r="B15" t="s">
        <v>42</v>
      </c>
      <c r="C15" s="21">
        <f>'stage 9'!$D$12</f>
        <v>0.6835416666666667</v>
      </c>
      <c r="D15" s="22">
        <f>'stage 9'!$E$12</f>
        <v>0.7361689814814815</v>
      </c>
      <c r="E15" s="12">
        <f>'stage 9'!$J$12</f>
        <v>13</v>
      </c>
      <c r="F15" s="20">
        <f>'stage 9'!$F$12</f>
        <v>0.05262731481481475</v>
      </c>
      <c r="G15" s="17">
        <f>'stage 9'!$G$12</f>
        <v>0.004935632478632474</v>
      </c>
      <c r="H15" s="13">
        <f>'stage 9'!$I$12</f>
        <v>8</v>
      </c>
      <c r="I15" s="14">
        <f>'stage 9'!$H$12</f>
        <v>0.42366898148148147</v>
      </c>
      <c r="J15" s="15">
        <f>I15/SUM(data!$B$3:B11)</f>
        <v>0.005304824813921524</v>
      </c>
    </row>
    <row r="16" spans="1:10" ht="20.25" customHeight="1">
      <c r="A16">
        <v>10</v>
      </c>
      <c r="B16" t="s">
        <v>36</v>
      </c>
      <c r="C16" s="21">
        <f>'stage 10'!$D$12</f>
        <v>0.7361689814814815</v>
      </c>
      <c r="D16" s="22">
        <f>'stage 10'!$E$12</f>
        <v>0.7916898148148147</v>
      </c>
      <c r="E16" s="12">
        <f>'stage 10'!$J$12</f>
        <v>26</v>
      </c>
      <c r="F16" s="20">
        <f>'stage 10'!$F$12</f>
        <v>0.05552083333333324</v>
      </c>
      <c r="G16" s="17">
        <f>'stage 10'!$G$12</f>
        <v>0.005929138686131378</v>
      </c>
      <c r="H16" s="13">
        <f>'stage 10'!$I$12</f>
        <v>8</v>
      </c>
      <c r="I16" s="14">
        <f>'stage 10'!$H$12</f>
        <v>0.4791898148148147</v>
      </c>
      <c r="J16" s="15">
        <f>I16/SUM(data!$B$3:B12)</f>
        <v>0.005370342989786444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35</v>
      </c>
    </row>
    <row r="4" spans="1:2" ht="12.75">
      <c r="A4" s="3" t="s">
        <v>5</v>
      </c>
      <c r="B4" s="3" t="s">
        <v>69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1'!$C$13</f>
        <v>0.3125</v>
      </c>
      <c r="D7" s="22">
        <f>'stage 1'!$D$13</f>
        <v>0.3677430555555556</v>
      </c>
      <c r="E7" s="12">
        <f>'stage 1'!$H$13</f>
        <v>6</v>
      </c>
      <c r="F7" s="20">
        <f>'stage 1'!$E$13</f>
        <v>0.05524305555555559</v>
      </c>
      <c r="G7" s="17">
        <f>'stage 1'!$F$13</f>
        <v>0.0047214593733404175</v>
      </c>
      <c r="H7" s="13">
        <f>'stage 1'!$H$13</f>
        <v>6</v>
      </c>
      <c r="I7" s="14">
        <f>'stage 1'!$G$13</f>
        <v>0.05524305555555559</v>
      </c>
      <c r="J7" s="15">
        <f>I7/data!B3</f>
        <v>0.0047214593733404175</v>
      </c>
    </row>
    <row r="8" spans="1:10" ht="20.25" customHeight="1">
      <c r="A8">
        <v>2</v>
      </c>
      <c r="B8" t="s">
        <v>28</v>
      </c>
      <c r="C8" s="21">
        <f>'stage 2'!$C$13</f>
        <v>0.3677430555555556</v>
      </c>
      <c r="D8" s="22">
        <f>'stage 2'!$D$13</f>
        <v>0.40327546296296296</v>
      </c>
      <c r="E8" s="12">
        <f>'stage 2'!I13</f>
        <v>26</v>
      </c>
      <c r="F8" s="20">
        <f>'stage 2'!$E$13</f>
        <v>0.035532407407407374</v>
      </c>
      <c r="G8" s="17">
        <f>'stage 2'!$F$13</f>
        <v>0.006759322301024422</v>
      </c>
      <c r="H8" s="13">
        <f>'stage 2'!$H$13</f>
        <v>14</v>
      </c>
      <c r="I8" s="14">
        <f>'stage 2'!$G$13</f>
        <v>0.09077546296296296</v>
      </c>
      <c r="J8" s="15">
        <f>I8/SUM(data!$B$3:B4)</f>
        <v>0.0053532043483571524</v>
      </c>
    </row>
    <row r="9" spans="1:10" ht="20.25" customHeight="1">
      <c r="A9">
        <v>3</v>
      </c>
      <c r="B9" t="s">
        <v>41</v>
      </c>
      <c r="C9" s="21">
        <f>'stage 3'!$C$13</f>
        <v>0.40327546296296296</v>
      </c>
      <c r="D9" s="22">
        <f>'stage 3'!$D$13</f>
        <v>0.4473726851851852</v>
      </c>
      <c r="E9" s="12">
        <f>'stage 3'!$I$13</f>
        <v>18</v>
      </c>
      <c r="F9" s="20">
        <f>'stage 3'!$E$13</f>
        <v>0.04409722222222223</v>
      </c>
      <c r="G9" s="17">
        <f>'stage 3'!$F$13</f>
        <v>0.005746364372469638</v>
      </c>
      <c r="H9" s="13">
        <f>'stage 3'!$H$13</f>
        <v>14</v>
      </c>
      <c r="I9" s="14">
        <f>'stage 3'!$G$13</f>
        <v>0.1348726851851852</v>
      </c>
      <c r="J9" s="15">
        <f>I9/SUM(data!$B$3:B5)</f>
        <v>0.005475694920955265</v>
      </c>
    </row>
    <row r="10" spans="1:10" ht="20.25" customHeight="1">
      <c r="A10">
        <v>4</v>
      </c>
      <c r="B10" t="s">
        <v>30</v>
      </c>
      <c r="C10" s="21">
        <f>'stage 4'!$C$13</f>
        <v>0.4473726851851852</v>
      </c>
      <c r="D10" s="22">
        <f>'stage 4'!$D$13</f>
        <v>0.491087962962963</v>
      </c>
      <c r="E10" s="12">
        <f>'stage 4'!$I$13</f>
        <v>18</v>
      </c>
      <c r="F10" s="20">
        <f>'stage 4'!$E$13</f>
        <v>0.04371527777777778</v>
      </c>
      <c r="G10" s="17">
        <f>'stage 4'!$F$13</f>
        <v>0.006085892733564015</v>
      </c>
      <c r="H10" s="13">
        <f>'stage 4'!$H$13</f>
        <v>14</v>
      </c>
      <c r="I10" s="14">
        <f>'stage 4'!$G$13</f>
        <v>0.17858796296296298</v>
      </c>
      <c r="J10" s="15">
        <f>I10/SUM(data!$B$3:B6)</f>
        <v>0.005613466145833334</v>
      </c>
    </row>
    <row r="11" spans="1:10" ht="20.25" customHeight="1">
      <c r="A11">
        <v>5</v>
      </c>
      <c r="B11" t="s">
        <v>31</v>
      </c>
      <c r="C11" s="21">
        <f>'stage 5'!$C$13</f>
        <v>0.491087962962963</v>
      </c>
      <c r="D11" s="22">
        <f>'stage 5'!$D$13</f>
        <v>0.5530902777777778</v>
      </c>
      <c r="E11" s="12">
        <f>'stage 5'!$I$13</f>
        <v>19</v>
      </c>
      <c r="F11" s="20">
        <f>'stage 5'!$E$13</f>
        <v>0.062002314814814774</v>
      </c>
      <c r="G11" s="17">
        <f>'stage 5'!$F$13</f>
        <v>0.006155647953937894</v>
      </c>
      <c r="H11" s="13">
        <f>'stage 5'!$H$13</f>
        <v>16</v>
      </c>
      <c r="I11" s="14">
        <f>'stage 5'!$G$13</f>
        <v>0.24059027777777775</v>
      </c>
      <c r="J11" s="15">
        <f>I11/SUM(data!$B$3:B7)</f>
        <v>0.005743843940068239</v>
      </c>
    </row>
    <row r="12" spans="1:10" ht="20.25" customHeight="1">
      <c r="A12">
        <v>6</v>
      </c>
      <c r="B12" t="s">
        <v>32</v>
      </c>
      <c r="C12" s="21">
        <f>'stage 6'!$D$13</f>
        <v>0.5530902777777778</v>
      </c>
      <c r="D12" s="22">
        <f>'stage 6'!$E$13</f>
        <v>0.6161342592592592</v>
      </c>
      <c r="E12" s="12">
        <f>'stage 6'!$J$13</f>
        <v>21</v>
      </c>
      <c r="F12" s="20">
        <f>'stage 6'!$F$13</f>
        <v>0.06304398148148149</v>
      </c>
      <c r="G12" s="17">
        <f>'stage 6'!$G$13</f>
        <v>0.006060899243329353</v>
      </c>
      <c r="H12" s="13">
        <f>'stage 6'!$I$13</f>
        <v>16</v>
      </c>
      <c r="I12" s="14">
        <f>'stage 6'!$H$13</f>
        <v>0.30363425925925924</v>
      </c>
      <c r="J12" s="15">
        <f>I12/SUM(data!$B$3:B8)</f>
        <v>0.005806915904139434</v>
      </c>
    </row>
    <row r="13" spans="1:10" ht="20.25" customHeight="1">
      <c r="A13">
        <v>7</v>
      </c>
      <c r="B13" t="s">
        <v>33</v>
      </c>
      <c r="C13" s="21">
        <f>'stage 7'!$C$13</f>
        <v>0.6161342592592592</v>
      </c>
      <c r="D13" s="22">
        <f>'stage 7'!$D$13</f>
        <v>0.6791666666666667</v>
      </c>
      <c r="E13" s="12">
        <f>'stage 7'!$I$13</f>
        <v>34</v>
      </c>
      <c r="F13" s="20">
        <f>'stage 7'!$E$13</f>
        <v>0.06303240740740745</v>
      </c>
      <c r="G13" s="17">
        <f>'stage 7'!$F$13</f>
        <v>0.00695276399360293</v>
      </c>
      <c r="H13" s="13">
        <f>'stage 7'!$H$13</f>
        <v>18</v>
      </c>
      <c r="I13" s="14">
        <f>'stage 7'!$G$13</f>
        <v>0.3666666666666667</v>
      </c>
      <c r="J13" s="15">
        <f>I13/SUM(data!$B$3:B9)</f>
        <v>0.0059762284788333</v>
      </c>
    </row>
    <row r="14" spans="1:10" ht="20.25" customHeight="1">
      <c r="A14">
        <v>8</v>
      </c>
      <c r="B14" t="s">
        <v>34</v>
      </c>
      <c r="C14" s="21">
        <f>'stage 8'!$C$13</f>
        <v>0.6791666666666667</v>
      </c>
      <c r="D14" s="22">
        <f>'stage 8'!$D$13</f>
        <v>0.7245601851851852</v>
      </c>
      <c r="E14" s="12">
        <f>'stage 8'!$I$13</f>
        <v>18</v>
      </c>
      <c r="F14" s="20">
        <f>'stage 8'!$E$13</f>
        <v>0.04539351851851847</v>
      </c>
      <c r="G14" s="17">
        <f>'stage 8'!$F$13</f>
        <v>0.005784147796252304</v>
      </c>
      <c r="H14" s="13">
        <f>'stage 8'!$H$13</f>
        <v>19</v>
      </c>
      <c r="I14" s="14">
        <f>'stage 8'!$G$13</f>
        <v>0.41206018518518517</v>
      </c>
      <c r="J14" s="15">
        <f>I14/SUM(data!$B$3:B10)</f>
        <v>0.005954445422166353</v>
      </c>
    </row>
    <row r="15" spans="1:10" ht="20.25" customHeight="1">
      <c r="A15">
        <v>9</v>
      </c>
      <c r="B15" t="s">
        <v>42</v>
      </c>
      <c r="C15" s="21" t="str">
        <f>'stage 9'!$D$13</f>
        <v>16:30:00</v>
      </c>
      <c r="D15" s="22">
        <f>'stage 9'!$E$13</f>
        <v>0.7370023148148147</v>
      </c>
      <c r="E15" s="12">
        <f>'stage 9'!$J$13</f>
        <v>7</v>
      </c>
      <c r="F15" s="20">
        <f>'stage 9'!$F$13</f>
        <v>0.04950231481481471</v>
      </c>
      <c r="G15" s="17">
        <f>'stage 9'!$G$13</f>
        <v>0.0046425555555555465</v>
      </c>
      <c r="H15" s="13">
        <f>'stage 9'!$I$13</f>
        <v>18</v>
      </c>
      <c r="I15" s="14">
        <f>'stage 9'!$H$13</f>
        <v>0.4615624999999999</v>
      </c>
      <c r="J15" s="15">
        <f>I15/SUM(data!$B$3:B11)</f>
        <v>0.005779295417412277</v>
      </c>
    </row>
    <row r="16" spans="1:10" ht="20.25" customHeight="1">
      <c r="A16">
        <v>10</v>
      </c>
      <c r="B16" t="s">
        <v>36</v>
      </c>
      <c r="C16" s="21">
        <f>'stage 10'!$D$13</f>
        <v>0.7370023148148147</v>
      </c>
      <c r="D16" s="22">
        <f>'stage 10'!$E$13</f>
        <v>0.7847222222222222</v>
      </c>
      <c r="E16" s="12">
        <f>'stage 10'!$J$13</f>
        <v>12</v>
      </c>
      <c r="F16" s="20">
        <f>'stage 10'!$F$13</f>
        <v>0.0477199074074075</v>
      </c>
      <c r="G16" s="17">
        <f>'stage 10'!$G$13</f>
        <v>0.005096068126520692</v>
      </c>
      <c r="H16" s="13">
        <f>'stage 10'!$I$13</f>
        <v>16</v>
      </c>
      <c r="I16" s="14">
        <f>'stage 10'!$H$13</f>
        <v>0.5092824074074074</v>
      </c>
      <c r="J16" s="15">
        <f>I16/SUM(data!$B$3:B12)</f>
        <v>0.005707594614670381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36</v>
      </c>
    </row>
    <row r="4" spans="1:2" ht="12.75">
      <c r="A4" s="3" t="s">
        <v>5</v>
      </c>
      <c r="B4" s="3" t="s">
        <v>70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1'!$C$14</f>
        <v>0.3125</v>
      </c>
      <c r="D7" s="22">
        <f>'stage 1'!$D$14</f>
        <v>0.3753356481481482</v>
      </c>
      <c r="E7" s="12">
        <f>'stage 1'!$H$14</f>
        <v>19</v>
      </c>
      <c r="F7" s="20">
        <f>'stage 1'!$E$14</f>
        <v>0.06283564814814818</v>
      </c>
      <c r="G7" s="17">
        <f>'stage 1'!$F$14</f>
        <v>0.005370375641706501</v>
      </c>
      <c r="H7" s="13">
        <f>'stage 1'!$H$14</f>
        <v>19</v>
      </c>
      <c r="I7" s="14">
        <f>'stage 1'!$G$14</f>
        <v>0.06283564814814818</v>
      </c>
      <c r="J7" s="15">
        <f>I7/data!B3</f>
        <v>0.005370375641706501</v>
      </c>
    </row>
    <row r="8" spans="1:10" ht="20.25" customHeight="1">
      <c r="A8">
        <v>2</v>
      </c>
      <c r="B8" t="s">
        <v>28</v>
      </c>
      <c r="C8" s="21">
        <f>'stage 2'!$C$14</f>
        <v>0.3753356481481482</v>
      </c>
      <c r="D8" s="22">
        <f>'stage 2'!$D$14</f>
        <v>0.4019212962962963</v>
      </c>
      <c r="E8" s="12">
        <f>'stage 2'!I14</f>
        <v>4</v>
      </c>
      <c r="F8" s="20">
        <f>'stage 2'!$E$14</f>
        <v>0.026585648148148122</v>
      </c>
      <c r="G8" s="17">
        <f>'stage 2'!$F$14</f>
        <v>0.005057382190701335</v>
      </c>
      <c r="H8" s="13">
        <f>'stage 2'!$H$14</f>
        <v>10</v>
      </c>
      <c r="I8" s="14">
        <f>'stage 2'!$G$14</f>
        <v>0.0894212962962963</v>
      </c>
      <c r="J8" s="15">
        <f>I8/SUM(data!$B$3:B4)</f>
        <v>0.005273346524978626</v>
      </c>
    </row>
    <row r="9" spans="1:10" ht="20.25" customHeight="1">
      <c r="A9">
        <v>3</v>
      </c>
      <c r="B9" t="s">
        <v>41</v>
      </c>
      <c r="C9" s="21">
        <f>'stage 3'!$C$14</f>
        <v>0.4019212962962963</v>
      </c>
      <c r="D9" s="22">
        <f>'stage 3'!$D$14</f>
        <v>0.4532175925925926</v>
      </c>
      <c r="E9" s="12">
        <f>'stage 3'!$I$14</f>
        <v>28</v>
      </c>
      <c r="F9" s="20">
        <f>'stage 3'!$E$14</f>
        <v>0.051296296296296284</v>
      </c>
      <c r="G9" s="17">
        <f>'stage 3'!$F$14</f>
        <v>0.006684484750337381</v>
      </c>
      <c r="H9" s="13">
        <f>'stage 3'!$H$14</f>
        <v>20</v>
      </c>
      <c r="I9" s="14">
        <f>'stage 3'!$G$14</f>
        <v>0.1407175925925926</v>
      </c>
      <c r="J9" s="15">
        <f>I9/SUM(data!$B$3:B5)</f>
        <v>0.005712992263706694</v>
      </c>
    </row>
    <row r="10" spans="1:10" ht="20.25" customHeight="1">
      <c r="A10">
        <v>4</v>
      </c>
      <c r="B10" t="s">
        <v>30</v>
      </c>
      <c r="C10" s="21">
        <f>'stage 4'!$C$14</f>
        <v>0.4532175925925926</v>
      </c>
      <c r="D10" s="22">
        <f>'stage 4'!$D$14</f>
        <v>0.4890509259259259</v>
      </c>
      <c r="E10" s="12">
        <f>'stage 4'!$I$14</f>
        <v>5</v>
      </c>
      <c r="F10" s="20">
        <f>'stage 4'!$E$14</f>
        <v>0.03583333333333333</v>
      </c>
      <c r="G10" s="17">
        <f>'stage 4'!$F$14</f>
        <v>0.004988595155709342</v>
      </c>
      <c r="H10" s="13">
        <f>'stage 4'!$H$14</f>
        <v>13</v>
      </c>
      <c r="I10" s="14">
        <f>'stage 4'!$G$14</f>
        <v>0.17655092592592592</v>
      </c>
      <c r="J10" s="15">
        <f>I10/SUM(data!$B$3:B6)</f>
        <v>0.005549436979166667</v>
      </c>
    </row>
    <row r="11" spans="1:10" ht="20.25" customHeight="1">
      <c r="A11">
        <v>5</v>
      </c>
      <c r="B11" t="s">
        <v>31</v>
      </c>
      <c r="C11" s="21">
        <f>'stage 5'!$C$14</f>
        <v>0.4890509259259259</v>
      </c>
      <c r="D11" s="22">
        <f>'stage 5'!$D$14</f>
        <v>0.5403009259259259</v>
      </c>
      <c r="E11" s="12">
        <f>'stage 5'!$I$14</f>
        <v>4</v>
      </c>
      <c r="F11" s="20">
        <f>'stage 5'!$E$14</f>
        <v>0.05125000000000002</v>
      </c>
      <c r="G11" s="17">
        <f>'stage 5'!$F$14</f>
        <v>0.005088148056755092</v>
      </c>
      <c r="H11" s="13">
        <f>'stage 5'!$H$14</f>
        <v>9</v>
      </c>
      <c r="I11" s="14">
        <f>'stage 5'!$G$14</f>
        <v>0.22780092592592593</v>
      </c>
      <c r="J11" s="15">
        <f>I11/SUM(data!$B$3:B7)</f>
        <v>0.0054385113979132675</v>
      </c>
    </row>
    <row r="12" spans="1:10" ht="20.25" customHeight="1">
      <c r="A12">
        <v>6</v>
      </c>
      <c r="B12" t="s">
        <v>32</v>
      </c>
      <c r="C12" s="21">
        <f>'stage 6'!$D$14</f>
        <v>0.5403009259259259</v>
      </c>
      <c r="D12" s="22">
        <f>'stage 6'!$E$14</f>
        <v>0.591875</v>
      </c>
      <c r="E12" s="12">
        <f>'stage 6'!$J$14</f>
        <v>8</v>
      </c>
      <c r="F12" s="20">
        <f>'stage 6'!$F$14</f>
        <v>0.051574074074074105</v>
      </c>
      <c r="G12" s="17">
        <f>'stage 6'!$G$14</f>
        <v>0.004958209478295504</v>
      </c>
      <c r="H12" s="13">
        <f>'stage 6'!$I$14</f>
        <v>7</v>
      </c>
      <c r="I12" s="14">
        <f>'stage 6'!$H$14</f>
        <v>0.27937500000000004</v>
      </c>
      <c r="J12" s="15">
        <f>I12/SUM(data!$B$3:B8)</f>
        <v>0.005342964705882354</v>
      </c>
    </row>
    <row r="13" spans="1:10" ht="20.25" customHeight="1">
      <c r="A13">
        <v>7</v>
      </c>
      <c r="B13" t="s">
        <v>33</v>
      </c>
      <c r="C13" s="21">
        <f>'stage 7'!$C$14</f>
        <v>0.591875</v>
      </c>
      <c r="D13" s="22">
        <f>'stage 7'!$D$14</f>
        <v>0.6375925925925926</v>
      </c>
      <c r="E13" s="12">
        <f>'stage 7'!$I$14</f>
        <v>7</v>
      </c>
      <c r="F13" s="20">
        <f>'stage 7'!$E$14</f>
        <v>0.04571759259259256</v>
      </c>
      <c r="G13" s="17">
        <f>'stage 7'!$F$14</f>
        <v>0.005042860406671233</v>
      </c>
      <c r="H13" s="13">
        <f>'stage 7'!$H$14</f>
        <v>8</v>
      </c>
      <c r="I13" s="14">
        <f>'stage 7'!$G$14</f>
        <v>0.3250925925925926</v>
      </c>
      <c r="J13" s="15">
        <f>I13/SUM(data!$B$3:B9)</f>
        <v>0.005298620754844373</v>
      </c>
    </row>
    <row r="14" spans="1:10" ht="20.25" customHeight="1">
      <c r="A14">
        <v>8</v>
      </c>
      <c r="B14" t="s">
        <v>34</v>
      </c>
      <c r="C14" s="21">
        <f>'stage 8'!$C$14</f>
        <v>0.6375925925925926</v>
      </c>
      <c r="D14" s="22">
        <f>'stage 8'!$D$14</f>
        <v>0.68875</v>
      </c>
      <c r="E14" s="12">
        <f>'stage 8'!$I$14</f>
        <v>25</v>
      </c>
      <c r="F14" s="20">
        <f>'stage 8'!$E$14</f>
        <v>0.051157407407407374</v>
      </c>
      <c r="G14" s="17">
        <f>'stage 8'!$F$14</f>
        <v>0.006518595935603057</v>
      </c>
      <c r="H14" s="13">
        <f>'stage 8'!$H$14</f>
        <v>9</v>
      </c>
      <c r="I14" s="14">
        <f>'stage 8'!$G$14</f>
        <v>0.37625</v>
      </c>
      <c r="J14" s="15">
        <f>I14/SUM(data!$B$3:B10)</f>
        <v>0.005436972972972973</v>
      </c>
    </row>
    <row r="15" spans="1:10" ht="20.25" customHeight="1">
      <c r="A15">
        <v>9</v>
      </c>
      <c r="B15" t="s">
        <v>42</v>
      </c>
      <c r="C15" s="21" t="str">
        <f>'stage 9'!$D$14</f>
        <v>16:30:00</v>
      </c>
      <c r="D15" s="22">
        <f>'stage 9'!$E$14</f>
        <v>0.7467939814814816</v>
      </c>
      <c r="E15" s="12">
        <f>'stage 9'!$J$14</f>
        <v>22</v>
      </c>
      <c r="F15" s="20">
        <f>'stage 9'!$F$14</f>
        <v>0.05929398148148157</v>
      </c>
      <c r="G15" s="17">
        <f>'stage 9'!$G$14</f>
        <v>0.005560863247863257</v>
      </c>
      <c r="H15" s="13">
        <f>'stage 9'!$I$14</f>
        <v>9</v>
      </c>
      <c r="I15" s="14">
        <f>'stage 9'!$H$14</f>
        <v>0.43554398148148155</v>
      </c>
      <c r="J15" s="15">
        <f>I15/SUM(data!$B$3:B11)</f>
        <v>0.005453513524728341</v>
      </c>
    </row>
    <row r="16" spans="1:10" ht="20.25" customHeight="1">
      <c r="A16">
        <v>10</v>
      </c>
      <c r="B16" t="s">
        <v>36</v>
      </c>
      <c r="C16" s="21">
        <f>'stage 10'!$D$14</f>
        <v>0.7467939814814816</v>
      </c>
      <c r="D16" s="22">
        <f>'stage 10'!$E$14</f>
        <v>0.7984027777777777</v>
      </c>
      <c r="E16" s="12">
        <f>'stage 10'!$J$14</f>
        <v>22</v>
      </c>
      <c r="F16" s="20">
        <f>'stage 10'!$F$14</f>
        <v>0.05160879629629611</v>
      </c>
      <c r="G16" s="17">
        <f>'stage 10'!$G$14</f>
        <v>0.005511367396593655</v>
      </c>
      <c r="H16" s="13">
        <f>'stage 10'!$I$14</f>
        <v>9</v>
      </c>
      <c r="I16" s="14">
        <f>'stage 10'!$H$14</f>
        <v>0.48715277777777766</v>
      </c>
      <c r="J16" s="15">
        <f>I16/SUM(data!$B$3:B12)</f>
        <v>0.005459584958217269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8"/>
  <sheetViews>
    <sheetView workbookViewId="0" topLeftCell="A13">
      <selection activeCell="I8" sqref="I8"/>
    </sheetView>
  </sheetViews>
  <sheetFormatPr defaultColWidth="9.140625" defaultRowHeight="12.75"/>
  <cols>
    <col min="1" max="1" width="14.00390625" style="0" bestFit="1" customWidth="1"/>
    <col min="2" max="2" width="31.00390625" style="0" bestFit="1" customWidth="1"/>
    <col min="3" max="3" width="10.57421875" style="0" bestFit="1" customWidth="1"/>
    <col min="4" max="4" width="11.7109375" style="0" bestFit="1" customWidth="1"/>
    <col min="5" max="5" width="7.140625" style="0" bestFit="1" customWidth="1"/>
    <col min="6" max="6" width="8.7109375" style="0" bestFit="1" customWidth="1"/>
    <col min="7" max="7" width="11.28125" style="0" customWidth="1"/>
    <col min="8" max="8" width="12.14062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1</v>
      </c>
    </row>
    <row r="4" spans="1:2" ht="12.75">
      <c r="A4" s="3" t="s">
        <v>2</v>
      </c>
      <c r="B4" s="3" t="s">
        <v>3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2" t="s">
        <v>90</v>
      </c>
    </row>
    <row r="7" spans="1:8" ht="12.75">
      <c r="A7" s="48">
        <v>29</v>
      </c>
      <c r="B7" s="37" t="s">
        <v>43</v>
      </c>
      <c r="C7" s="38">
        <v>0.3125</v>
      </c>
      <c r="D7" s="39">
        <v>0.37138888888888894</v>
      </c>
      <c r="E7" s="38">
        <f aca="true" t="shared" si="0" ref="E7:E41">D7-C7</f>
        <v>0.058888888888888935</v>
      </c>
      <c r="F7" s="38">
        <f>E7/data!$B$3</f>
        <v>0.005033057886351572</v>
      </c>
      <c r="G7" s="38">
        <f>E7</f>
        <v>0.058888888888888935</v>
      </c>
      <c r="H7" s="40">
        <f aca="true" t="shared" si="1" ref="H7:H21">RANK(G7,G$7:G$42,3)</f>
        <v>13</v>
      </c>
    </row>
    <row r="8" spans="1:8" ht="12.75">
      <c r="A8" s="48">
        <v>30</v>
      </c>
      <c r="B8" s="37" t="s">
        <v>17</v>
      </c>
      <c r="C8" s="38">
        <v>0.3125</v>
      </c>
      <c r="D8" s="39">
        <v>0.3839930555555555</v>
      </c>
      <c r="E8" s="38">
        <f t="shared" si="0"/>
        <v>0.07149305555555552</v>
      </c>
      <c r="F8" s="38">
        <f>E8/data!$B$3</f>
        <v>0.0061102984599044055</v>
      </c>
      <c r="G8" s="38">
        <f aca="true" t="shared" si="2" ref="G8:G21">E8</f>
        <v>0.07149305555555552</v>
      </c>
      <c r="H8" s="40">
        <f t="shared" si="1"/>
        <v>29</v>
      </c>
    </row>
    <row r="9" spans="1:8" ht="12.75">
      <c r="A9" s="48">
        <v>31</v>
      </c>
      <c r="B9" s="37" t="s">
        <v>18</v>
      </c>
      <c r="C9" s="38">
        <v>0.3125</v>
      </c>
      <c r="D9" s="39">
        <v>0.3657986111111111</v>
      </c>
      <c r="E9" s="38">
        <f t="shared" si="0"/>
        <v>0.053298611111111116</v>
      </c>
      <c r="F9" s="38">
        <f>E9/data!$B$3</f>
        <v>0.004555273499734468</v>
      </c>
      <c r="G9" s="38">
        <f t="shared" si="2"/>
        <v>0.053298611111111116</v>
      </c>
      <c r="H9" s="40">
        <f t="shared" si="1"/>
        <v>5</v>
      </c>
    </row>
    <row r="10" spans="1:8" ht="12.75">
      <c r="A10" s="48">
        <v>32</v>
      </c>
      <c r="B10" s="37" t="s">
        <v>45</v>
      </c>
      <c r="C10" s="38">
        <v>0.3125</v>
      </c>
      <c r="D10" s="39">
        <v>0.37038194444444444</v>
      </c>
      <c r="E10" s="38">
        <f t="shared" si="0"/>
        <v>0.057881944444444444</v>
      </c>
      <c r="F10" s="38">
        <f>E10/data!$B$3</f>
        <v>0.004946997344662773</v>
      </c>
      <c r="G10" s="38">
        <f t="shared" si="2"/>
        <v>0.057881944444444444</v>
      </c>
      <c r="H10" s="40">
        <f t="shared" si="1"/>
        <v>11</v>
      </c>
    </row>
    <row r="11" spans="1:8" ht="12.75">
      <c r="A11" s="48">
        <v>33</v>
      </c>
      <c r="B11" s="37" t="s">
        <v>16</v>
      </c>
      <c r="C11" s="38">
        <v>0.3125</v>
      </c>
      <c r="D11" s="39">
        <v>0.36847222222222226</v>
      </c>
      <c r="E11" s="38">
        <f t="shared" si="0"/>
        <v>0.055972222222222257</v>
      </c>
      <c r="F11" s="38">
        <f>E11/data!$B$3</f>
        <v>0.004783779075942648</v>
      </c>
      <c r="G11" s="38">
        <f t="shared" si="2"/>
        <v>0.055972222222222257</v>
      </c>
      <c r="H11" s="40">
        <f t="shared" si="1"/>
        <v>9</v>
      </c>
    </row>
    <row r="12" spans="1:8" ht="12.75">
      <c r="A12" s="48">
        <v>34</v>
      </c>
      <c r="B12" s="37" t="s">
        <v>67</v>
      </c>
      <c r="C12" s="38">
        <v>0.3125</v>
      </c>
      <c r="D12" s="39">
        <v>0.36803240740740745</v>
      </c>
      <c r="E12" s="38">
        <f t="shared" si="0"/>
        <v>0.05553240740740745</v>
      </c>
      <c r="F12" s="38">
        <f>E12/data!$B$3</f>
        <v>0.004746189414055589</v>
      </c>
      <c r="G12" s="38">
        <f>E12</f>
        <v>0.05553240740740745</v>
      </c>
      <c r="H12" s="40">
        <f t="shared" si="1"/>
        <v>8</v>
      </c>
    </row>
    <row r="13" spans="1:8" ht="12.75">
      <c r="A13" s="48">
        <v>35</v>
      </c>
      <c r="B13" s="37" t="s">
        <v>69</v>
      </c>
      <c r="C13" s="38">
        <v>0.3125</v>
      </c>
      <c r="D13" s="39">
        <v>0.3677430555555556</v>
      </c>
      <c r="E13" s="38">
        <f t="shared" si="0"/>
        <v>0.05524305555555559</v>
      </c>
      <c r="F13" s="38">
        <f>E13/data!$B$3</f>
        <v>0.0047214593733404175</v>
      </c>
      <c r="G13" s="38">
        <f t="shared" si="2"/>
        <v>0.05524305555555559</v>
      </c>
      <c r="H13" s="40">
        <f t="shared" si="1"/>
        <v>6</v>
      </c>
    </row>
    <row r="14" spans="1:8" ht="12.75">
      <c r="A14" s="48">
        <v>36</v>
      </c>
      <c r="B14" s="37" t="s">
        <v>70</v>
      </c>
      <c r="C14" s="38">
        <v>0.3125</v>
      </c>
      <c r="D14" s="39">
        <v>0.3753356481481482</v>
      </c>
      <c r="E14" s="38">
        <f t="shared" si="0"/>
        <v>0.06283564814814818</v>
      </c>
      <c r="F14" s="38">
        <f>E14/data!$B$3</f>
        <v>0.005370375641706501</v>
      </c>
      <c r="G14" s="38">
        <f t="shared" si="2"/>
        <v>0.06283564814814818</v>
      </c>
      <c r="H14" s="40">
        <f t="shared" si="1"/>
        <v>19</v>
      </c>
    </row>
    <row r="15" spans="1:8" ht="12.75">
      <c r="A15" s="48">
        <v>37</v>
      </c>
      <c r="B15" s="37" t="s">
        <v>71</v>
      </c>
      <c r="C15" s="38">
        <v>0.3125</v>
      </c>
      <c r="D15" s="39">
        <v>0.3765162037037037</v>
      </c>
      <c r="E15" s="38">
        <f t="shared" si="0"/>
        <v>0.0640162037037037</v>
      </c>
      <c r="F15" s="38">
        <f>E15/data!$B$3</f>
        <v>0.005471274207824394</v>
      </c>
      <c r="G15" s="38">
        <f t="shared" si="2"/>
        <v>0.0640162037037037</v>
      </c>
      <c r="H15" s="40">
        <f t="shared" si="1"/>
        <v>23</v>
      </c>
    </row>
    <row r="16" spans="1:8" ht="12.75">
      <c r="A16" s="48">
        <v>38</v>
      </c>
      <c r="B16" s="40" t="s">
        <v>21</v>
      </c>
      <c r="C16" s="38">
        <v>0.3125</v>
      </c>
      <c r="D16" s="39">
        <v>0.36489583333333336</v>
      </c>
      <c r="E16" s="38">
        <f t="shared" si="0"/>
        <v>0.052395833333333364</v>
      </c>
      <c r="F16" s="38">
        <f>E16/data!$B$3</f>
        <v>0.004478115772703136</v>
      </c>
      <c r="G16" s="38">
        <f t="shared" si="2"/>
        <v>0.052395833333333364</v>
      </c>
      <c r="H16" s="40">
        <f t="shared" si="1"/>
        <v>3</v>
      </c>
    </row>
    <row r="17" spans="1:8" ht="12.75">
      <c r="A17" s="48">
        <v>39</v>
      </c>
      <c r="B17" s="40" t="s">
        <v>15</v>
      </c>
      <c r="C17" s="38">
        <v>0.3125</v>
      </c>
      <c r="D17" s="39">
        <v>0.3705439814814815</v>
      </c>
      <c r="E17" s="38">
        <f t="shared" si="0"/>
        <v>0.05804398148148149</v>
      </c>
      <c r="F17" s="38">
        <f>E17/data!$B$3</f>
        <v>0.0049608461674632695</v>
      </c>
      <c r="G17" s="38">
        <f>E17</f>
        <v>0.05804398148148149</v>
      </c>
      <c r="H17" s="40">
        <f t="shared" si="1"/>
        <v>12</v>
      </c>
    </row>
    <row r="18" spans="1:8" ht="12.75">
      <c r="A18" s="48">
        <v>40</v>
      </c>
      <c r="B18" s="37" t="s">
        <v>87</v>
      </c>
      <c r="C18" s="38">
        <v>0.3125</v>
      </c>
      <c r="D18" s="39">
        <v>0.37737268518518513</v>
      </c>
      <c r="E18" s="38">
        <f t="shared" si="0"/>
        <v>0.06487268518518513</v>
      </c>
      <c r="F18" s="38">
        <f>E18/data!$B$3</f>
        <v>0.005544475128341296</v>
      </c>
      <c r="G18" s="38">
        <f t="shared" si="2"/>
        <v>0.06487268518518513</v>
      </c>
      <c r="H18" s="40">
        <f t="shared" si="1"/>
        <v>25</v>
      </c>
    </row>
    <row r="19" spans="1:8" ht="12.75">
      <c r="A19" s="48">
        <v>41</v>
      </c>
      <c r="B19" s="37" t="s">
        <v>88</v>
      </c>
      <c r="C19" s="38">
        <v>0.3125</v>
      </c>
      <c r="D19" s="39">
        <v>0.36800925925925926</v>
      </c>
      <c r="E19" s="38">
        <f t="shared" si="0"/>
        <v>0.05550925925925926</v>
      </c>
      <c r="F19" s="38">
        <f>E19/data!$B$3</f>
        <v>0.0047442110107983725</v>
      </c>
      <c r="G19" s="38">
        <f t="shared" si="2"/>
        <v>0.05550925925925926</v>
      </c>
      <c r="H19" s="40">
        <f t="shared" si="1"/>
        <v>7</v>
      </c>
    </row>
    <row r="20" spans="1:8" ht="12.75">
      <c r="A20" s="48">
        <v>42</v>
      </c>
      <c r="B20" s="37" t="s">
        <v>63</v>
      </c>
      <c r="C20" s="38">
        <v>0.3125</v>
      </c>
      <c r="D20" s="39">
        <v>0.37623842592592593</v>
      </c>
      <c r="E20" s="38">
        <f t="shared" si="0"/>
        <v>0.06373842592592593</v>
      </c>
      <c r="F20" s="38">
        <f>E20/data!$B$3</f>
        <v>0.005447533368737831</v>
      </c>
      <c r="G20" s="38">
        <f t="shared" si="2"/>
        <v>0.06373842592592593</v>
      </c>
      <c r="H20" s="40">
        <f t="shared" si="1"/>
        <v>21</v>
      </c>
    </row>
    <row r="21" spans="1:8" ht="12.75">
      <c r="A21" s="48">
        <v>43</v>
      </c>
      <c r="B21" s="37" t="s">
        <v>72</v>
      </c>
      <c r="C21" s="38">
        <v>0.3125</v>
      </c>
      <c r="D21" s="39">
        <v>0.38666666666666666</v>
      </c>
      <c r="E21" s="38">
        <f t="shared" si="0"/>
        <v>0.07416666666666666</v>
      </c>
      <c r="F21" s="38">
        <f>E21/data!$B$3</f>
        <v>0.006338804036112587</v>
      </c>
      <c r="G21" s="38">
        <f t="shared" si="2"/>
        <v>0.07416666666666666</v>
      </c>
      <c r="H21" s="40">
        <f t="shared" si="1"/>
        <v>30</v>
      </c>
    </row>
    <row r="22" spans="1:8" ht="12.75">
      <c r="A22" s="48">
        <v>44</v>
      </c>
      <c r="B22" s="37" t="s">
        <v>73</v>
      </c>
      <c r="C22" s="38">
        <v>0.3125</v>
      </c>
      <c r="D22" s="39">
        <v>0.39168981481481485</v>
      </c>
      <c r="E22" s="38">
        <f t="shared" si="0"/>
        <v>0.07918981481481485</v>
      </c>
      <c r="F22" s="38">
        <f>E22/data!$B$3</f>
        <v>0.006768117542927956</v>
      </c>
      <c r="G22" s="38">
        <f aca="true" t="shared" si="3" ref="G22:G35">E22</f>
        <v>0.07918981481481485</v>
      </c>
      <c r="H22" s="40">
        <f aca="true" t="shared" si="4" ref="H22:H35">RANK(G22,G$7:G$42,3)</f>
        <v>33</v>
      </c>
    </row>
    <row r="23" spans="1:9" ht="12.75">
      <c r="A23" s="48">
        <v>45</v>
      </c>
      <c r="B23" s="37" t="s">
        <v>79</v>
      </c>
      <c r="C23" s="38">
        <v>0.3125</v>
      </c>
      <c r="D23" s="39">
        <v>0.39822916666666663</v>
      </c>
      <c r="E23" s="38">
        <f t="shared" si="0"/>
        <v>0.08572916666666663</v>
      </c>
      <c r="F23" s="38">
        <f>E23/data!$B$3</f>
        <v>0.007327016463090811</v>
      </c>
      <c r="G23" s="38">
        <f>E23+I23</f>
        <v>0.08812499999999997</v>
      </c>
      <c r="H23" s="40">
        <f t="shared" si="4"/>
        <v>35</v>
      </c>
      <c r="I23" s="8">
        <v>0.0023958333333333336</v>
      </c>
    </row>
    <row r="24" spans="1:8" ht="12.75">
      <c r="A24" s="48">
        <v>46</v>
      </c>
      <c r="B24" s="37" t="s">
        <v>48</v>
      </c>
      <c r="C24" s="38">
        <v>0.3125</v>
      </c>
      <c r="D24" s="39">
        <v>0.3721643518518518</v>
      </c>
      <c r="E24" s="38">
        <f t="shared" si="0"/>
        <v>0.059664351851851816</v>
      </c>
      <c r="F24" s="38">
        <f>E24/data!$B$3</f>
        <v>0.005099334395468222</v>
      </c>
      <c r="G24" s="38">
        <f t="shared" si="3"/>
        <v>0.059664351851851816</v>
      </c>
      <c r="H24" s="40">
        <f>RANK(G24,G$7:G$42,3)</f>
        <v>17</v>
      </c>
    </row>
    <row r="25" spans="1:8" ht="12.75">
      <c r="A25" s="48">
        <v>47</v>
      </c>
      <c r="B25" s="37" t="s">
        <v>78</v>
      </c>
      <c r="C25" s="38">
        <v>0.3125</v>
      </c>
      <c r="D25" s="39">
        <v>0.39068287037037036</v>
      </c>
      <c r="E25" s="38">
        <f t="shared" si="0"/>
        <v>0.07818287037037036</v>
      </c>
      <c r="F25" s="38">
        <f>E25/data!$B$3</f>
        <v>0.006682057001239158</v>
      </c>
      <c r="G25" s="38">
        <f t="shared" si="3"/>
        <v>0.07818287037037036</v>
      </c>
      <c r="H25" s="40">
        <f t="shared" si="4"/>
        <v>31</v>
      </c>
    </row>
    <row r="26" spans="1:8" ht="12.75">
      <c r="A26" s="48">
        <v>48</v>
      </c>
      <c r="B26" s="37" t="s">
        <v>89</v>
      </c>
      <c r="C26" s="38">
        <v>0.3125</v>
      </c>
      <c r="D26" s="39">
        <v>0.3790972222222222</v>
      </c>
      <c r="E26" s="38">
        <f t="shared" si="0"/>
        <v>0.0665972222222222</v>
      </c>
      <c r="F26" s="38">
        <f>E26/data!$B$3</f>
        <v>0.005691866171003716</v>
      </c>
      <c r="G26" s="38">
        <f t="shared" si="3"/>
        <v>0.0665972222222222</v>
      </c>
      <c r="H26" s="40">
        <f t="shared" si="4"/>
        <v>28</v>
      </c>
    </row>
    <row r="27" spans="1:8" ht="12.75">
      <c r="A27" s="48">
        <v>49</v>
      </c>
      <c r="B27" s="37" t="s">
        <v>80</v>
      </c>
      <c r="C27" s="38">
        <v>0.3125</v>
      </c>
      <c r="D27" s="39">
        <v>0.3716435185185185</v>
      </c>
      <c r="E27" s="38">
        <f t="shared" si="0"/>
        <v>0.05914351851851851</v>
      </c>
      <c r="F27" s="38">
        <f>E27/data!$B$3</f>
        <v>0.005054820322180917</v>
      </c>
      <c r="G27" s="38">
        <f t="shared" si="3"/>
        <v>0.05914351851851851</v>
      </c>
      <c r="H27" s="40">
        <f t="shared" si="4"/>
        <v>15</v>
      </c>
    </row>
    <row r="28" spans="1:8" ht="12.75">
      <c r="A28" s="48">
        <v>50</v>
      </c>
      <c r="B28" s="37" t="s">
        <v>62</v>
      </c>
      <c r="C28" s="38">
        <v>0.3125</v>
      </c>
      <c r="D28" s="39">
        <v>0.3656134259259259</v>
      </c>
      <c r="E28" s="38">
        <f t="shared" si="0"/>
        <v>0.05311342592592588</v>
      </c>
      <c r="F28" s="38">
        <f>E28/data!$B$3</f>
        <v>0.004539446273676754</v>
      </c>
      <c r="G28" s="38">
        <f t="shared" si="3"/>
        <v>0.05311342592592588</v>
      </c>
      <c r="H28" s="40">
        <f t="shared" si="4"/>
        <v>4</v>
      </c>
    </row>
    <row r="29" spans="1:8" ht="12.75">
      <c r="A29" s="48">
        <v>72</v>
      </c>
      <c r="B29" s="37" t="s">
        <v>68</v>
      </c>
      <c r="C29" s="38">
        <v>0.3125</v>
      </c>
      <c r="D29" s="39">
        <v>0.37637731481481485</v>
      </c>
      <c r="E29" s="38">
        <f t="shared" si="0"/>
        <v>0.06387731481481485</v>
      </c>
      <c r="F29" s="38">
        <f>E29/data!$B$3</f>
        <v>0.0054594037882811156</v>
      </c>
      <c r="G29" s="38">
        <f t="shared" si="3"/>
        <v>0.06387731481481485</v>
      </c>
      <c r="H29" s="40">
        <f t="shared" si="4"/>
        <v>22</v>
      </c>
    </row>
    <row r="30" spans="1:8" ht="12.75">
      <c r="A30" s="47">
        <v>73</v>
      </c>
      <c r="B30" s="37" t="s">
        <v>64</v>
      </c>
      <c r="C30" s="38">
        <v>0.3125</v>
      </c>
      <c r="D30" s="39">
        <v>0.3715046296296296</v>
      </c>
      <c r="E30" s="38">
        <f t="shared" si="0"/>
        <v>0.0590046296296296</v>
      </c>
      <c r="F30" s="38">
        <f>E30/data!$B$3</f>
        <v>0.005042949902637634</v>
      </c>
      <c r="G30" s="38">
        <f t="shared" si="3"/>
        <v>0.0590046296296296</v>
      </c>
      <c r="H30" s="40">
        <f t="shared" si="4"/>
        <v>14</v>
      </c>
    </row>
    <row r="31" spans="1:8" ht="12.75">
      <c r="A31" s="48">
        <v>74</v>
      </c>
      <c r="B31" s="37" t="s">
        <v>77</v>
      </c>
      <c r="C31" s="38">
        <v>0.3125</v>
      </c>
      <c r="D31" s="39">
        <v>0.3640046296296296</v>
      </c>
      <c r="E31" s="38">
        <f t="shared" si="0"/>
        <v>0.051504629629629595</v>
      </c>
      <c r="F31" s="38">
        <f>E31/data!$B$3</f>
        <v>0.004401947247300405</v>
      </c>
      <c r="G31" s="38">
        <f t="shared" si="3"/>
        <v>0.051504629629629595</v>
      </c>
      <c r="H31" s="40">
        <f t="shared" si="4"/>
        <v>2</v>
      </c>
    </row>
    <row r="32" spans="1:8" ht="12.75">
      <c r="A32" s="48">
        <v>75</v>
      </c>
      <c r="B32" s="37" t="s">
        <v>49</v>
      </c>
      <c r="C32" s="38">
        <v>0.3125</v>
      </c>
      <c r="D32" s="39">
        <v>0.3703703703703704</v>
      </c>
      <c r="E32" s="38">
        <f t="shared" si="0"/>
        <v>0.057870370370370405</v>
      </c>
      <c r="F32" s="38">
        <f>E32/data!$B$3</f>
        <v>0.00494600814303417</v>
      </c>
      <c r="G32" s="38">
        <f t="shared" si="3"/>
        <v>0.057870370370370405</v>
      </c>
      <c r="H32" s="40">
        <f t="shared" si="4"/>
        <v>10</v>
      </c>
    </row>
    <row r="33" spans="1:8" ht="12.75">
      <c r="A33" s="48">
        <v>76</v>
      </c>
      <c r="B33" s="37" t="s">
        <v>50</v>
      </c>
      <c r="C33" s="38">
        <v>0.3125</v>
      </c>
      <c r="D33" s="39">
        <v>0.3773148148148148</v>
      </c>
      <c r="E33" s="38">
        <f t="shared" si="0"/>
        <v>0.06481481481481483</v>
      </c>
      <c r="F33" s="38">
        <f>E33/data!$B$3</f>
        <v>0.005539529120198267</v>
      </c>
      <c r="G33" s="38">
        <f t="shared" si="3"/>
        <v>0.06481481481481483</v>
      </c>
      <c r="H33" s="40">
        <f t="shared" si="4"/>
        <v>24</v>
      </c>
    </row>
    <row r="34" spans="1:8" ht="12.75">
      <c r="A34" s="48">
        <v>77</v>
      </c>
      <c r="B34" s="37" t="s">
        <v>66</v>
      </c>
      <c r="C34" s="38">
        <v>0.3125</v>
      </c>
      <c r="D34" s="39">
        <v>0.39212962962962966</v>
      </c>
      <c r="E34" s="38">
        <f t="shared" si="0"/>
        <v>0.07962962962962966</v>
      </c>
      <c r="F34" s="38">
        <f>E34/data!$B$3</f>
        <v>0.006805707204815015</v>
      </c>
      <c r="G34" s="38">
        <f t="shared" si="3"/>
        <v>0.07962962962962966</v>
      </c>
      <c r="H34" s="40">
        <f t="shared" si="4"/>
        <v>34</v>
      </c>
    </row>
    <row r="35" spans="1:8" ht="12.75">
      <c r="A35" s="48">
        <v>78</v>
      </c>
      <c r="B35" s="37" t="s">
        <v>19</v>
      </c>
      <c r="C35" s="38">
        <v>0.3125</v>
      </c>
      <c r="D35" s="39">
        <v>0.36363425925925924</v>
      </c>
      <c r="E35" s="38">
        <f t="shared" si="0"/>
        <v>0.05113425925925924</v>
      </c>
      <c r="F35" s="38">
        <f>E35/data!$B$3</f>
        <v>0.004370292795184988</v>
      </c>
      <c r="G35" s="38">
        <f t="shared" si="3"/>
        <v>0.05113425925925924</v>
      </c>
      <c r="H35" s="40">
        <f t="shared" si="4"/>
        <v>1</v>
      </c>
    </row>
    <row r="36" spans="1:8" ht="12.75">
      <c r="A36" s="48">
        <v>79</v>
      </c>
      <c r="B36" s="37" t="s">
        <v>20</v>
      </c>
      <c r="C36" s="38">
        <v>0.3125</v>
      </c>
      <c r="D36" s="39">
        <v>0.3760532407407407</v>
      </c>
      <c r="E36" s="38">
        <f t="shared" si="0"/>
        <v>0.0635532407407407</v>
      </c>
      <c r="F36" s="38">
        <f>E36/data!$B$3</f>
        <v>0.005431706142680118</v>
      </c>
      <c r="G36" s="38">
        <f aca="true" t="shared" si="5" ref="G36:G41">E36</f>
        <v>0.0635532407407407</v>
      </c>
      <c r="H36" s="40">
        <f aca="true" t="shared" si="6" ref="H36:H41">RANK(G36,G$7:G$42,3)</f>
        <v>20</v>
      </c>
    </row>
    <row r="37" spans="1:8" ht="12.75">
      <c r="A37" s="48">
        <v>80</v>
      </c>
      <c r="B37" s="37" t="s">
        <v>56</v>
      </c>
      <c r="C37" s="38">
        <v>0.3125</v>
      </c>
      <c r="D37" s="39">
        <v>0.37875</v>
      </c>
      <c r="E37" s="38">
        <f t="shared" si="0"/>
        <v>0.06624999999999998</v>
      </c>
      <c r="F37" s="38">
        <f>E37/data!$B$3</f>
        <v>0.005662190122145512</v>
      </c>
      <c r="G37" s="38">
        <f t="shared" si="5"/>
        <v>0.06624999999999998</v>
      </c>
      <c r="H37" s="40">
        <f t="shared" si="6"/>
        <v>27</v>
      </c>
    </row>
    <row r="38" spans="1:8" ht="12.75">
      <c r="A38" s="48">
        <v>81</v>
      </c>
      <c r="B38" s="37" t="s">
        <v>57</v>
      </c>
      <c r="C38" s="38">
        <v>0.3125</v>
      </c>
      <c r="D38" s="39">
        <v>0.37193287037037037</v>
      </c>
      <c r="E38" s="38">
        <f t="shared" si="0"/>
        <v>0.05943287037037037</v>
      </c>
      <c r="F38" s="38">
        <f>E38/data!$B$3</f>
        <v>0.0050795503628960886</v>
      </c>
      <c r="G38" s="38">
        <f t="shared" si="5"/>
        <v>0.05943287037037037</v>
      </c>
      <c r="H38" s="40">
        <f t="shared" si="6"/>
        <v>16</v>
      </c>
    </row>
    <row r="39" spans="1:8" ht="12.75">
      <c r="A39" s="48">
        <v>82</v>
      </c>
      <c r="B39" s="37" t="s">
        <v>74</v>
      </c>
      <c r="C39" s="38">
        <v>0.3125</v>
      </c>
      <c r="D39" s="39">
        <v>0.3732870370370371</v>
      </c>
      <c r="E39" s="38">
        <f t="shared" si="0"/>
        <v>0.060787037037037084</v>
      </c>
      <c r="F39" s="38">
        <f>E39/data!$B$3</f>
        <v>0.005195286953443092</v>
      </c>
      <c r="G39" s="38">
        <f t="shared" si="5"/>
        <v>0.060787037037037084</v>
      </c>
      <c r="H39" s="40">
        <f t="shared" si="6"/>
        <v>18</v>
      </c>
    </row>
    <row r="40" spans="1:8" ht="12.75">
      <c r="A40" s="48">
        <v>83</v>
      </c>
      <c r="B40" s="37" t="s">
        <v>75</v>
      </c>
      <c r="C40" s="38">
        <v>0.3125</v>
      </c>
      <c r="D40" s="39">
        <v>0.3912615740740741</v>
      </c>
      <c r="E40" s="38">
        <f t="shared" si="0"/>
        <v>0.07876157407407408</v>
      </c>
      <c r="F40" s="38">
        <f>E40/data!$B$3</f>
        <v>0.006731517082669501</v>
      </c>
      <c r="G40" s="38">
        <f t="shared" si="5"/>
        <v>0.07876157407407408</v>
      </c>
      <c r="H40" s="40">
        <f t="shared" si="6"/>
        <v>32</v>
      </c>
    </row>
    <row r="41" spans="1:8" ht="12.75">
      <c r="A41" s="48">
        <v>84</v>
      </c>
      <c r="B41" s="37" t="s">
        <v>76</v>
      </c>
      <c r="C41" s="38">
        <v>0.3125</v>
      </c>
      <c r="D41" s="39">
        <v>0.37741898148148145</v>
      </c>
      <c r="E41" s="38">
        <f t="shared" si="0"/>
        <v>0.06491898148148145</v>
      </c>
      <c r="F41" s="38">
        <f>E41/data!$B$3</f>
        <v>0.005548431934855725</v>
      </c>
      <c r="G41" s="38">
        <f t="shared" si="5"/>
        <v>0.06491898148148145</v>
      </c>
      <c r="H41" s="40">
        <f t="shared" si="6"/>
        <v>26</v>
      </c>
    </row>
    <row r="42" spans="2:8" ht="12.75">
      <c r="B42" s="28"/>
      <c r="C42" s="27"/>
      <c r="D42" s="27"/>
      <c r="E42" s="27"/>
      <c r="F42" s="27"/>
      <c r="G42" s="27"/>
      <c r="H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37</v>
      </c>
    </row>
    <row r="4" spans="1:2" ht="12.75">
      <c r="A4" s="3" t="s">
        <v>5</v>
      </c>
      <c r="B4" s="3" t="s">
        <v>71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1'!$C$15</f>
        <v>0.3125</v>
      </c>
      <c r="D7" s="22">
        <f>'stage 1'!$D$15</f>
        <v>0.3765162037037037</v>
      </c>
      <c r="E7" s="12">
        <f>'stage 1'!$H$15</f>
        <v>23</v>
      </c>
      <c r="F7" s="20">
        <f>'stage 1'!$E$15</f>
        <v>0.0640162037037037</v>
      </c>
      <c r="G7" s="17">
        <f>'stage 1'!$F$15</f>
        <v>0.005471274207824394</v>
      </c>
      <c r="H7" s="13">
        <f>'stage 1'!$H$15</f>
        <v>23</v>
      </c>
      <c r="I7" s="14">
        <f>'stage 1'!$G$15</f>
        <v>0.0640162037037037</v>
      </c>
      <c r="J7" s="15">
        <f>I7/data!B3</f>
        <v>0.005471274207824394</v>
      </c>
    </row>
    <row r="8" spans="1:10" ht="20.25" customHeight="1">
      <c r="A8">
        <v>2</v>
      </c>
      <c r="B8" t="s">
        <v>28</v>
      </c>
      <c r="C8" s="21">
        <f>'stage 2'!$C$15</f>
        <v>0.3765162037037037</v>
      </c>
      <c r="D8" s="22">
        <f>'stage 2'!$D$15</f>
        <v>0.4119097222222223</v>
      </c>
      <c r="E8" s="12">
        <f>'stage 2'!I14</f>
        <v>4</v>
      </c>
      <c r="F8" s="20">
        <f>'stage 2'!$E$15</f>
        <v>0.035393518518518574</v>
      </c>
      <c r="G8" s="17">
        <f>'stage 2'!$F$15</f>
        <v>0.006732901497241934</v>
      </c>
      <c r="H8" s="13">
        <f>'stage 2'!$H$15</f>
        <v>24</v>
      </c>
      <c r="I8" s="14">
        <f>'stage 2'!$G$15</f>
        <v>0.09940972222222227</v>
      </c>
      <c r="J8" s="15">
        <f>I8/SUM(data!$B$3:B4)</f>
        <v>0.005862383290582635</v>
      </c>
    </row>
    <row r="9" spans="1:10" ht="20.25" customHeight="1">
      <c r="A9">
        <v>3</v>
      </c>
      <c r="B9" t="s">
        <v>41</v>
      </c>
      <c r="C9" s="21">
        <f>'stage 3'!$C$15</f>
        <v>0.4119097222222223</v>
      </c>
      <c r="D9" s="22">
        <f>'stage 3'!$D$15</f>
        <v>0.4630439814814815</v>
      </c>
      <c r="E9" s="12">
        <f>'stage 3'!$I$15</f>
        <v>27</v>
      </c>
      <c r="F9" s="20">
        <f>'stage 3'!$E$15</f>
        <v>0.05113425925925924</v>
      </c>
      <c r="G9" s="17">
        <f>'stage 3'!$F$15</f>
        <v>0.006663369500674762</v>
      </c>
      <c r="H9" s="13">
        <f>'stage 3'!$H$15</f>
        <v>26</v>
      </c>
      <c r="I9" s="14">
        <f>'stage 3'!$G$15</f>
        <v>0.15054398148148151</v>
      </c>
      <c r="J9" s="15">
        <f>I9/SUM(data!$B$3:B5)</f>
        <v>0.00611193373696603</v>
      </c>
    </row>
    <row r="10" spans="1:10" ht="20.25" customHeight="1">
      <c r="A10">
        <v>4</v>
      </c>
      <c r="B10" t="s">
        <v>30</v>
      </c>
      <c r="C10" s="21">
        <f>'stage 4'!$C$15</f>
        <v>0.4630439814814815</v>
      </c>
      <c r="D10" s="22">
        <f>'stage 4'!$D$15</f>
        <v>0.5048958333333333</v>
      </c>
      <c r="E10" s="12">
        <f>'stage 4'!$I$15</f>
        <v>12</v>
      </c>
      <c r="F10" s="20">
        <f>'stage 4'!$E$15</f>
        <v>0.04185185185185181</v>
      </c>
      <c r="G10" s="17">
        <f>'stage 4'!$F$15</f>
        <v>0.005826472895040363</v>
      </c>
      <c r="H10" s="13">
        <f>'stage 4'!$H$15</f>
        <v>24</v>
      </c>
      <c r="I10" s="14">
        <f>'stage 4'!$G$15</f>
        <v>0.19239583333333332</v>
      </c>
      <c r="J10" s="15">
        <f>I10/SUM(data!$B$3:B6)</f>
        <v>0.00604748203125</v>
      </c>
    </row>
    <row r="11" spans="1:10" ht="20.25" customHeight="1">
      <c r="A11">
        <v>5</v>
      </c>
      <c r="B11" t="s">
        <v>31</v>
      </c>
      <c r="C11" s="21">
        <f>'stage 5'!$C$15</f>
        <v>0.5048958333333333</v>
      </c>
      <c r="D11" s="22">
        <f>'stage 5'!$D$15</f>
        <v>0.5694444444444444</v>
      </c>
      <c r="E11" s="12">
        <f>'stage 5'!$I$15</f>
        <v>23</v>
      </c>
      <c r="F11" s="20">
        <f>'stage 5'!$E$15</f>
        <v>0.0645486111111111</v>
      </c>
      <c r="G11" s="17">
        <f>'stage 5'!$F$15</f>
        <v>0.006408446637877852</v>
      </c>
      <c r="H11" s="13">
        <f>'stage 5'!$H$15</f>
        <v>21</v>
      </c>
      <c r="I11" s="14">
        <f>'stage 5'!$G$15</f>
        <v>0.2569444444444444</v>
      </c>
      <c r="J11" s="15">
        <f>I11/SUM(data!$B$3:B7)</f>
        <v>0.006134282747366859</v>
      </c>
    </row>
    <row r="12" spans="1:10" ht="20.25" customHeight="1">
      <c r="A12">
        <v>6</v>
      </c>
      <c r="B12" t="s">
        <v>32</v>
      </c>
      <c r="C12" s="21" t="str">
        <f>'stage 6'!$D$15</f>
        <v>13:30:00</v>
      </c>
      <c r="D12" s="22">
        <f>'stage 6'!$E$15</f>
        <v>0.6229976851851852</v>
      </c>
      <c r="E12" s="12">
        <f>'stage 6'!$J$15</f>
        <v>16</v>
      </c>
      <c r="F12" s="20">
        <f>'stage 6'!$F$15</f>
        <v>0.06049768518518517</v>
      </c>
      <c r="G12" s="17">
        <f>'stage 6'!$G$15</f>
        <v>0.005816104340900039</v>
      </c>
      <c r="H12" s="13">
        <f>'stage 6'!$I$15</f>
        <v>20</v>
      </c>
      <c r="I12" s="14">
        <f>'stage 6'!$H$15</f>
        <v>0.3174421296296296</v>
      </c>
      <c r="J12" s="15">
        <f>I12/SUM(data!$B$3:B8)</f>
        <v>0.006070987363834422</v>
      </c>
    </row>
    <row r="13" spans="1:10" ht="20.25" customHeight="1">
      <c r="A13">
        <v>7</v>
      </c>
      <c r="B13" t="s">
        <v>33</v>
      </c>
      <c r="C13" s="21">
        <f>'stage 7'!$C$15</f>
        <v>0.6229976851851852</v>
      </c>
      <c r="D13" s="22">
        <f>'stage 7'!$D$15</f>
        <v>0.6762731481481481</v>
      </c>
      <c r="E13" s="12">
        <f>'stage 7'!$I$15</f>
        <v>20</v>
      </c>
      <c r="F13" s="20">
        <f>'stage 7'!$E$15</f>
        <v>0.05327546296296293</v>
      </c>
      <c r="G13" s="17">
        <f>'stage 7'!$F$15</f>
        <v>0.005876528215672832</v>
      </c>
      <c r="H13" s="13">
        <f>'stage 7'!$H$15</f>
        <v>21</v>
      </c>
      <c r="I13" s="14">
        <f>'stage 7'!$G$15</f>
        <v>0.3707175925925925</v>
      </c>
      <c r="J13" s="15">
        <f>I13/SUM(data!$B$3:B9)</f>
        <v>0.00604225373033556</v>
      </c>
    </row>
    <row r="14" spans="1:10" ht="20.25" customHeight="1">
      <c r="A14">
        <v>8</v>
      </c>
      <c r="B14" t="s">
        <v>34</v>
      </c>
      <c r="C14" s="21">
        <f>'stage 8'!$C$15</f>
        <v>0.6762731481481481</v>
      </c>
      <c r="D14" s="22">
        <f>'stage 8'!$D$15</f>
        <v>0.7312152777777778</v>
      </c>
      <c r="E14" s="12">
        <f>'stage 8'!$I$15</f>
        <v>30</v>
      </c>
      <c r="F14" s="20">
        <f>'stage 8'!$E$15</f>
        <v>0.05494212962962974</v>
      </c>
      <c r="G14" s="17">
        <f>'stage 8'!$F$15</f>
        <v>0.0070008540512008595</v>
      </c>
      <c r="H14" s="13">
        <f>'stage 8'!$H$15</f>
        <v>23</v>
      </c>
      <c r="I14" s="14">
        <f>'stage 8'!$G$15</f>
        <v>0.42565972222222226</v>
      </c>
      <c r="J14" s="15">
        <f>I14/SUM(data!$B$3:B10)</f>
        <v>0.006150964532638953</v>
      </c>
    </row>
    <row r="15" spans="1:10" ht="20.25" customHeight="1">
      <c r="A15">
        <v>9</v>
      </c>
      <c r="B15" t="s">
        <v>42</v>
      </c>
      <c r="C15" s="21" t="str">
        <f>'stage 9'!$D$15</f>
        <v>16:30:00</v>
      </c>
      <c r="D15" s="22">
        <f>'stage 9'!$E$15</f>
        <v>0.7556712962962964</v>
      </c>
      <c r="E15" s="12">
        <f>'stage 9'!$J$15</f>
        <v>30</v>
      </c>
      <c r="F15" s="20">
        <f>'stage 9'!$F$15</f>
        <v>0.06817129629629637</v>
      </c>
      <c r="G15" s="17">
        <f>'stage 9'!$G$15</f>
        <v>0.006393418803418811</v>
      </c>
      <c r="H15" s="13">
        <f>'stage 9'!$I$15</f>
        <v>23</v>
      </c>
      <c r="I15" s="14">
        <f>'stage 9'!$H$15</f>
        <v>0.4938310185185186</v>
      </c>
      <c r="J15" s="15">
        <f>I15/SUM(data!$B$3:B11)</f>
        <v>0.0061833345263103325</v>
      </c>
    </row>
    <row r="16" spans="1:10" ht="20.25" customHeight="1">
      <c r="A16">
        <v>10</v>
      </c>
      <c r="B16" t="s">
        <v>36</v>
      </c>
      <c r="C16" s="21">
        <f>'stage 10'!$D$15</f>
        <v>0.7556712962962964</v>
      </c>
      <c r="D16" s="22">
        <f>'stage 10'!$E$15</f>
        <v>0.8043287037037037</v>
      </c>
      <c r="E16" s="12">
        <f>'stage 10'!$J$15</f>
        <v>15</v>
      </c>
      <c r="F16" s="20">
        <f>'stage 10'!$F$15</f>
        <v>0.048657407407407316</v>
      </c>
      <c r="G16" s="17">
        <f>'stage 10'!$G$15</f>
        <v>0.00519618491484184</v>
      </c>
      <c r="H16" s="13">
        <f>'stage 10'!$I$15</f>
        <v>22</v>
      </c>
      <c r="I16" s="14">
        <f>'stage 10'!$H$15</f>
        <v>0.5424884259259259</v>
      </c>
      <c r="J16" s="15">
        <f>I16/SUM(data!$B$3:B12)</f>
        <v>0.006079738811513464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38</v>
      </c>
    </row>
    <row r="4" spans="1:2" ht="12.75">
      <c r="A4" s="3" t="s">
        <v>5</v>
      </c>
      <c r="B4" s="3" t="s">
        <v>21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1'!$C$16</f>
        <v>0.3125</v>
      </c>
      <c r="D7" s="22">
        <f>'stage 1'!$D$16</f>
        <v>0.36489583333333336</v>
      </c>
      <c r="E7" s="12">
        <f>'stage 1'!$H$16</f>
        <v>3</v>
      </c>
      <c r="F7" s="20">
        <f>'stage 1'!$E$16</f>
        <v>0.052395833333333364</v>
      </c>
      <c r="G7" s="17">
        <f>'stage 1'!$F$16</f>
        <v>0.004478115772703136</v>
      </c>
      <c r="H7" s="13">
        <f>'stage 1'!$H$16</f>
        <v>3</v>
      </c>
      <c r="I7" s="14">
        <f>'stage 1'!$G$16</f>
        <v>0.052395833333333364</v>
      </c>
      <c r="J7" s="15">
        <f>I7/data!B3</f>
        <v>0.004478115772703136</v>
      </c>
    </row>
    <row r="8" spans="1:10" ht="20.25" customHeight="1">
      <c r="A8">
        <v>2</v>
      </c>
      <c r="B8" t="s">
        <v>28</v>
      </c>
      <c r="C8" s="21">
        <f>'stage 2'!$C$16</f>
        <v>0.36489583333333336</v>
      </c>
      <c r="D8" s="22">
        <f>'stage 2'!$D$16</f>
        <v>0.38972222222222225</v>
      </c>
      <c r="E8" s="12">
        <f>'stage 2'!I15</f>
        <v>25</v>
      </c>
      <c r="F8" s="20">
        <f>'stage 2'!$E$16</f>
        <v>0.024826388888888884</v>
      </c>
      <c r="G8" s="17">
        <f>'stage 2'!$F$16</f>
        <v>0.004722718676122931</v>
      </c>
      <c r="H8" s="13">
        <f>'stage 2'!$H$16</f>
        <v>1</v>
      </c>
      <c r="I8" s="14">
        <f>'stage 2'!$G$16</f>
        <v>0.07722222222222225</v>
      </c>
      <c r="J8" s="15">
        <f>I8/SUM(data!$B$3:B4)</f>
        <v>0.004553943569072923</v>
      </c>
    </row>
    <row r="9" spans="1:10" ht="20.25" customHeight="1">
      <c r="A9">
        <v>3</v>
      </c>
      <c r="B9" t="s">
        <v>41</v>
      </c>
      <c r="C9" s="21">
        <f>'stage 3'!$C$16</f>
        <v>0.38972222222222225</v>
      </c>
      <c r="D9" s="22">
        <f>'stage 3'!$D$16</f>
        <v>0.4262268518518519</v>
      </c>
      <c r="E9" s="12">
        <f>'stage 3'!$I$16</f>
        <v>3</v>
      </c>
      <c r="F9" s="20">
        <f>'stage 3'!$E$16</f>
        <v>0.03650462962962964</v>
      </c>
      <c r="G9" s="17">
        <f>'stage 3'!$F$16</f>
        <v>0.004756964102564104</v>
      </c>
      <c r="H9" s="13">
        <f>'stage 3'!$H$16</f>
        <v>1</v>
      </c>
      <c r="I9" s="14">
        <f>'stage 3'!$G$16</f>
        <v>0.11372685185185188</v>
      </c>
      <c r="J9" s="15">
        <f>I9/SUM(data!$B$3:B5)</f>
        <v>0.004617195425496134</v>
      </c>
    </row>
    <row r="10" spans="1:10" ht="20.25" customHeight="1">
      <c r="A10">
        <v>4</v>
      </c>
      <c r="B10" t="s">
        <v>30</v>
      </c>
      <c r="C10" s="21">
        <f>'stage 4'!$C$16</f>
        <v>0.4262268518518519</v>
      </c>
      <c r="D10" s="22">
        <f>'stage 4'!$D$16</f>
        <v>0.4588888888888889</v>
      </c>
      <c r="E10" s="12">
        <f>'stage 4'!$I$16</f>
        <v>1</v>
      </c>
      <c r="F10" s="20">
        <f>'stage 4'!$E$16</f>
        <v>0.03266203703703702</v>
      </c>
      <c r="G10" s="17">
        <f>'stage 4'!$F$16</f>
        <v>0.004547098039215684</v>
      </c>
      <c r="H10" s="13">
        <f>'stage 4'!$H$16</f>
        <v>1</v>
      </c>
      <c r="I10" s="14">
        <f>'stage 4'!$G$16</f>
        <v>0.1463888888888889</v>
      </c>
      <c r="J10" s="15">
        <f>I10/SUM(data!$B$3:B6)</f>
        <v>0.004601368750000001</v>
      </c>
    </row>
    <row r="11" spans="1:10" ht="20.25" customHeight="1">
      <c r="A11">
        <v>5</v>
      </c>
      <c r="B11" t="s">
        <v>31</v>
      </c>
      <c r="C11" s="21">
        <f>'stage 5'!$C$16</f>
        <v>0.4588888888888889</v>
      </c>
      <c r="D11" s="22">
        <f>'stage 5'!$D$16</f>
        <v>0.5103587962962963</v>
      </c>
      <c r="E11" s="12">
        <f>'stage 5'!$I$16</f>
        <v>5</v>
      </c>
      <c r="F11" s="20">
        <f>'stage 5'!$E$16</f>
        <v>0.05146990740740742</v>
      </c>
      <c r="G11" s="17">
        <f>'stage 5'!$F$16</f>
        <v>0.0051099806703680875</v>
      </c>
      <c r="H11" s="13">
        <f>'stage 5'!$H$16</f>
        <v>1</v>
      </c>
      <c r="I11" s="14">
        <f>'stage 5'!$G$16</f>
        <v>0.19785879629629632</v>
      </c>
      <c r="J11" s="15">
        <f>I11/SUM(data!$B$3:B7)</f>
        <v>0.004723674034515157</v>
      </c>
    </row>
    <row r="12" spans="1:10" ht="20.25" customHeight="1">
      <c r="A12">
        <v>6</v>
      </c>
      <c r="B12" t="s">
        <v>32</v>
      </c>
      <c r="C12" s="21">
        <f>'stage 6'!$D$16</f>
        <v>0.5103587962962963</v>
      </c>
      <c r="D12" s="22">
        <f>'stage 6'!$E$16</f>
        <v>0.563136574074074</v>
      </c>
      <c r="E12" s="12">
        <f>'stage 6'!$J$16</f>
        <v>10</v>
      </c>
      <c r="F12" s="20">
        <f>'stage 6'!$F$16</f>
        <v>0.0527777777777777</v>
      </c>
      <c r="G12" s="17">
        <f>'stage 6'!$G$16</f>
        <v>0.00507393070489844</v>
      </c>
      <c r="H12" s="13">
        <f>'stage 6'!$I$16</f>
        <v>1</v>
      </c>
      <c r="I12" s="14">
        <f>'stage 6'!$H$16</f>
        <v>0.250636574074074</v>
      </c>
      <c r="J12" s="15">
        <f>I12/SUM(data!$B$3:B8)</f>
        <v>0.004793350762527232</v>
      </c>
    </row>
    <row r="13" spans="1:10" ht="20.25" customHeight="1">
      <c r="A13">
        <v>7</v>
      </c>
      <c r="B13" t="s">
        <v>33</v>
      </c>
      <c r="C13" s="21">
        <f>'stage 7'!$C$16</f>
        <v>0.563136574074074</v>
      </c>
      <c r="D13" s="22">
        <f>'stage 7'!$D$16</f>
        <v>0.6059490740740741</v>
      </c>
      <c r="E13" s="12">
        <f>'stage 7'!$I$16</f>
        <v>3</v>
      </c>
      <c r="F13" s="20">
        <f>'stage 7'!$E$16</f>
        <v>0.04281250000000003</v>
      </c>
      <c r="G13" s="17">
        <f>'stage 7'!$F$16</f>
        <v>0.004722415352981498</v>
      </c>
      <c r="H13" s="13">
        <f>'stage 7'!$H$16</f>
        <v>1</v>
      </c>
      <c r="I13" s="14">
        <f>'stage 7'!$G$16</f>
        <v>0.29344907407407406</v>
      </c>
      <c r="J13" s="15">
        <f>I13/SUM(data!$B$3:B9)</f>
        <v>0.004782869218823847</v>
      </c>
    </row>
    <row r="14" spans="1:10" ht="20.25" customHeight="1">
      <c r="A14">
        <v>8</v>
      </c>
      <c r="B14" t="s">
        <v>34</v>
      </c>
      <c r="C14" s="21">
        <f>'stage 8'!$C$16</f>
        <v>0.6059490740740741</v>
      </c>
      <c r="D14" s="22">
        <f>'stage 8'!$D$16</f>
        <v>0.6457523148148149</v>
      </c>
      <c r="E14" s="12">
        <f>'stage 8'!$I$16</f>
        <v>8</v>
      </c>
      <c r="F14" s="20">
        <f>'stage 8'!$E$16</f>
        <v>0.03980324074074082</v>
      </c>
      <c r="G14" s="17">
        <f>'stage 8'!$F$16</f>
        <v>0.005071821588809722</v>
      </c>
      <c r="H14" s="13">
        <f>'stage 8'!$H$16</f>
        <v>1</v>
      </c>
      <c r="I14" s="14">
        <f>'stage 8'!$G$16</f>
        <v>0.3332523148148149</v>
      </c>
      <c r="J14" s="15">
        <f>I14/SUM(data!$B$3:B10)</f>
        <v>0.004815638083265992</v>
      </c>
    </row>
    <row r="15" spans="1:10" ht="20.25" customHeight="1">
      <c r="A15">
        <v>9</v>
      </c>
      <c r="B15" t="s">
        <v>42</v>
      </c>
      <c r="C15" s="21">
        <f>'stage 9'!$D$16</f>
        <v>0.6457523148148149</v>
      </c>
      <c r="D15" s="22">
        <f>'stage 9'!$E$16</f>
        <v>0.6962847222222223</v>
      </c>
      <c r="E15" s="12">
        <f>'stage 9'!$J$16</f>
        <v>9</v>
      </c>
      <c r="F15" s="20">
        <f>'stage 9'!$F$16</f>
        <v>0.05053240740740739</v>
      </c>
      <c r="G15" s="17">
        <f>'stage 9'!$G$16</f>
        <v>0.004739162393162392</v>
      </c>
      <c r="H15" s="13">
        <f>'stage 9'!$I$16</f>
        <v>1</v>
      </c>
      <c r="I15" s="14">
        <f>'stage 9'!$H$16</f>
        <v>0.38378472222222226</v>
      </c>
      <c r="J15" s="15">
        <f>I15/SUM(data!$B$3:B11)</f>
        <v>0.0048054278378588675</v>
      </c>
    </row>
    <row r="16" spans="1:10" ht="20.25" customHeight="1">
      <c r="A16">
        <v>10</v>
      </c>
      <c r="B16" t="s">
        <v>36</v>
      </c>
      <c r="C16" s="21">
        <f>'stage 10'!$D$16</f>
        <v>0.6962847222222223</v>
      </c>
      <c r="D16" s="22">
        <f>'stage 10'!$E$16</f>
        <v>0.7377430555555556</v>
      </c>
      <c r="E16" s="12">
        <f>'stage 10'!$J$16</f>
        <v>2</v>
      </c>
      <c r="F16" s="20">
        <f>'stage 10'!$F$16</f>
        <v>0.041458333333333375</v>
      </c>
      <c r="G16" s="17">
        <f>'stage 10'!$G$16</f>
        <v>0.004427386861313874</v>
      </c>
      <c r="H16" s="13">
        <f>'stage 10'!$I$16</f>
        <v>1</v>
      </c>
      <c r="I16" s="14">
        <f>'stage 10'!$H$16</f>
        <v>0.42524305555555564</v>
      </c>
      <c r="J16" s="15">
        <f>I16/SUM(data!$B$3:B12)</f>
        <v>0.00476575459610028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39</v>
      </c>
    </row>
    <row r="4" spans="1:2" ht="12.75">
      <c r="A4" s="3" t="s">
        <v>5</v>
      </c>
      <c r="B4" s="3" t="s">
        <v>44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1'!$C$17</f>
        <v>0.3125</v>
      </c>
      <c r="D7" s="22">
        <f>'stage 1'!$D$17</f>
        <v>0.3705439814814815</v>
      </c>
      <c r="E7" s="12">
        <f>'stage 1'!$H$17</f>
        <v>12</v>
      </c>
      <c r="F7" s="22">
        <f>'stage 1'!$E$17</f>
        <v>0.05804398148148149</v>
      </c>
      <c r="G7" s="17">
        <f>'stage 1'!$F$17</f>
        <v>0.0049608461674632695</v>
      </c>
      <c r="H7" s="13">
        <f>'stage 1'!$H$17</f>
        <v>12</v>
      </c>
      <c r="I7" s="14">
        <f>'stage 1'!$G$17</f>
        <v>0.05804398148148149</v>
      </c>
      <c r="J7" s="15">
        <f>I7/data!B3</f>
        <v>0.0049608461674632695</v>
      </c>
    </row>
    <row r="8" spans="1:10" ht="20.25" customHeight="1">
      <c r="A8">
        <v>2</v>
      </c>
      <c r="B8" t="s">
        <v>28</v>
      </c>
      <c r="C8" s="21">
        <f>'stage 2'!$C$17</f>
        <v>0.3705439814814815</v>
      </c>
      <c r="D8" s="22">
        <f>'stage 2'!$D$17</f>
        <v>0.3968634259259259</v>
      </c>
      <c r="E8" s="12">
        <f>'stage 2'!I16</f>
        <v>1</v>
      </c>
      <c r="F8" s="22">
        <f>'stage 2'!$E$17</f>
        <v>0.026319444444444395</v>
      </c>
      <c r="G8" s="17">
        <f>'stage 2'!$F$17</f>
        <v>0.005006742316784861</v>
      </c>
      <c r="H8" s="13">
        <f>'stage 2'!$H$17</f>
        <v>4</v>
      </c>
      <c r="I8" s="14">
        <f>'stage 2'!$G$17</f>
        <v>0.08436342592592588</v>
      </c>
      <c r="J8" s="15">
        <f>I8/SUM(data!$B$3:B4)</f>
        <v>0.00497507414193233</v>
      </c>
    </row>
    <row r="9" spans="1:10" ht="20.25" customHeight="1">
      <c r="A9">
        <v>3</v>
      </c>
      <c r="B9" t="s">
        <v>41</v>
      </c>
      <c r="C9" s="21">
        <f>'stage 3'!$C$17</f>
        <v>0.3968634259259259</v>
      </c>
      <c r="D9" s="22">
        <f>'stage 3'!$D$17</f>
        <v>0.433287037037037</v>
      </c>
      <c r="E9" s="12">
        <f>'stage 3'!$I$17</f>
        <v>2</v>
      </c>
      <c r="F9" s="22">
        <f>'stage 3'!$E$17</f>
        <v>0.03642361111111114</v>
      </c>
      <c r="G9" s="17">
        <f>'stage 3'!$F$17</f>
        <v>0.0047464064777327985</v>
      </c>
      <c r="H9" s="13">
        <f>'stage 3'!$H$17</f>
        <v>4</v>
      </c>
      <c r="I9" s="14">
        <f>'stage 3'!$G$17</f>
        <v>0.12078703703703703</v>
      </c>
      <c r="J9" s="15">
        <f>I9/SUM(data!$B$3:B5)</f>
        <v>0.00490383181971073</v>
      </c>
    </row>
    <row r="10" spans="1:10" ht="20.25" customHeight="1">
      <c r="A10">
        <v>4</v>
      </c>
      <c r="B10" t="s">
        <v>30</v>
      </c>
      <c r="C10" s="21">
        <f>'stage 4'!$C$17</f>
        <v>0.433287037037037</v>
      </c>
      <c r="D10" s="22">
        <f>'stage 4'!$D$17</f>
        <v>0.4831828703703704</v>
      </c>
      <c r="E10" s="12">
        <f>'stage 4'!$I$17</f>
        <v>28</v>
      </c>
      <c r="F10" s="22">
        <f>'stage 4'!$E$17</f>
        <v>0.04989583333333336</v>
      </c>
      <c r="G10" s="17">
        <f>'stage 4'!$F$17</f>
        <v>0.006946328719723187</v>
      </c>
      <c r="H10" s="13">
        <f>'stage 4'!$H$17</f>
        <v>8</v>
      </c>
      <c r="I10" s="14">
        <f>'stage 4'!$G$17</f>
        <v>0.1706828703703704</v>
      </c>
      <c r="J10" s="15">
        <f>I10/SUM(data!$B$3:B6)</f>
        <v>0.005364989322916668</v>
      </c>
    </row>
    <row r="11" spans="1:10" ht="20.25" customHeight="1">
      <c r="A11">
        <v>5</v>
      </c>
      <c r="B11" t="s">
        <v>31</v>
      </c>
      <c r="C11" s="21">
        <f>'stage 5'!$C$17</f>
        <v>0.4831828703703704</v>
      </c>
      <c r="D11" s="22">
        <f>'stage 5'!$D$17</f>
        <v>0.5438541666666666</v>
      </c>
      <c r="E11" s="12">
        <f>'stage 5'!$I$17</f>
        <v>14</v>
      </c>
      <c r="F11" s="22">
        <f>'stage 5'!$E$17</f>
        <v>0.06067129629629625</v>
      </c>
      <c r="G11" s="17">
        <f>'stage 5'!$F$17</f>
        <v>0.006023503187332918</v>
      </c>
      <c r="H11" s="13">
        <f>'stage 5'!$H$17</f>
        <v>10</v>
      </c>
      <c r="I11" s="14">
        <f>'stage 5'!$G$17</f>
        <v>0.23135416666666664</v>
      </c>
      <c r="J11" s="15">
        <f>I11/SUM(data!$B$3:B7)</f>
        <v>0.005523341344014241</v>
      </c>
    </row>
    <row r="12" spans="1:10" ht="20.25" customHeight="1">
      <c r="A12">
        <v>6</v>
      </c>
      <c r="B12" t="s">
        <v>32</v>
      </c>
      <c r="C12" s="21">
        <f>'stage 6'!$D$17</f>
        <v>0.5438541666666666</v>
      </c>
      <c r="D12" s="22">
        <f>'stage 6'!$E$17</f>
        <v>0.6148148148148148</v>
      </c>
      <c r="E12" s="12">
        <f>'stage 6'!$J$17</f>
        <v>29</v>
      </c>
      <c r="F12" s="22">
        <f>'stage 6'!$F$17</f>
        <v>0.07096064814814818</v>
      </c>
      <c r="G12" s="17">
        <f>'stage 6'!$G$17</f>
        <v>0.006821988849064121</v>
      </c>
      <c r="H12" s="13">
        <f>'stage 6'!$I$17</f>
        <v>15</v>
      </c>
      <c r="I12" s="14">
        <f>'stage 6'!$H$17</f>
        <v>0.3023148148148148</v>
      </c>
      <c r="J12" s="15">
        <f>I12/SUM(data!$B$3:B8)</f>
        <v>0.005781681917211329</v>
      </c>
    </row>
    <row r="13" spans="1:10" ht="20.25" customHeight="1">
      <c r="A13">
        <v>7</v>
      </c>
      <c r="B13" t="s">
        <v>33</v>
      </c>
      <c r="C13" s="21">
        <f>'stage 7'!$C$17</f>
        <v>0.6148148148148148</v>
      </c>
      <c r="D13" s="22">
        <f>'stage 7'!$D$17</f>
        <v>0.6644791666666666</v>
      </c>
      <c r="E13" s="12">
        <f>'stage 7'!$I$17</f>
        <v>14</v>
      </c>
      <c r="F13" s="22">
        <f>'stage 7'!$E$17</f>
        <v>0.04966435185185181</v>
      </c>
      <c r="G13" s="17">
        <f>'stage 7'!$F$17</f>
        <v>0.005478206077221837</v>
      </c>
      <c r="H13" s="13">
        <f>'stage 7'!$H$17</f>
        <v>15</v>
      </c>
      <c r="I13" s="14">
        <f>'stage 7'!$G$17</f>
        <v>0.3519791666666666</v>
      </c>
      <c r="J13" s="15">
        <f>I13/SUM(data!$B$3:B9)</f>
        <v>0.00573683978124367</v>
      </c>
    </row>
    <row r="14" spans="1:10" ht="20.25" customHeight="1">
      <c r="A14">
        <v>8</v>
      </c>
      <c r="B14" t="s">
        <v>34</v>
      </c>
      <c r="C14" s="21">
        <f>'stage 8'!$C$17</f>
        <v>0.6644791666666666</v>
      </c>
      <c r="D14" s="22">
        <f>'stage 8'!$D$17</f>
        <v>0.7091898148148149</v>
      </c>
      <c r="E14" s="12">
        <f>'stage 8'!$I$17</f>
        <v>17</v>
      </c>
      <c r="F14" s="22">
        <f>'stage 8'!$E$17</f>
        <v>0.04471064814814829</v>
      </c>
      <c r="G14" s="17">
        <f>'stage 8'!$F$17</f>
        <v>0.0056971348640802505</v>
      </c>
      <c r="H14" s="13">
        <f>'stage 8'!$H$17</f>
        <v>13</v>
      </c>
      <c r="I14" s="14">
        <f>'stage 8'!$G$17</f>
        <v>0.3966898148148149</v>
      </c>
      <c r="J14" s="15">
        <f>I14/SUM(data!$B$3:B10)</f>
        <v>0.005732337014755622</v>
      </c>
    </row>
    <row r="15" spans="1:10" ht="20.25" customHeight="1">
      <c r="A15">
        <v>9</v>
      </c>
      <c r="B15" t="s">
        <v>42</v>
      </c>
      <c r="C15" s="21" t="str">
        <f>'stage 9'!$D$17</f>
        <v>16:30:00</v>
      </c>
      <c r="D15" s="22">
        <f>'stage 9'!$E$17</f>
        <v>0.7419907407407407</v>
      </c>
      <c r="E15" s="12">
        <f>'stage 9'!$J$17</f>
        <v>15</v>
      </c>
      <c r="F15" s="22">
        <f>'stage 9'!$F$17</f>
        <v>0.05449074074074067</v>
      </c>
      <c r="G15" s="17">
        <f>'stage 9'!$G$17</f>
        <v>0.005110393162393157</v>
      </c>
      <c r="H15" s="13">
        <f>'stage 9'!$I$17</f>
        <v>15</v>
      </c>
      <c r="I15" s="14">
        <f>'stage 9'!$H$17</f>
        <v>0.4511805555555556</v>
      </c>
      <c r="J15" s="15">
        <f>I15/SUM(data!$B$3:B11)</f>
        <v>0.0056493014860343905</v>
      </c>
    </row>
    <row r="16" spans="1:10" ht="20.25" customHeight="1">
      <c r="A16">
        <v>10</v>
      </c>
      <c r="B16" t="s">
        <v>36</v>
      </c>
      <c r="C16" s="21">
        <f>'stage 10'!$D$17</f>
        <v>0.7419907407407407</v>
      </c>
      <c r="D16" s="22">
        <f>'stage 10'!$E$17</f>
        <v>0.7840277777777778</v>
      </c>
      <c r="E16" s="12">
        <f>'stage 10'!$J$17</f>
        <v>3</v>
      </c>
      <c r="F16" s="22">
        <f>'stage 10'!$F$17</f>
        <v>0.042037037037037095</v>
      </c>
      <c r="G16" s="17">
        <f>'stage 10'!$G$17</f>
        <v>0.00448918734793188</v>
      </c>
      <c r="H16" s="13">
        <f>'stage 10'!$I$17</f>
        <v>11</v>
      </c>
      <c r="I16" s="14">
        <f>'stage 10'!$H$17</f>
        <v>0.4932175925925927</v>
      </c>
      <c r="J16" s="15">
        <f>I16/SUM(data!$B$3:B12)</f>
        <v>0.005527554131847727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40</v>
      </c>
    </row>
    <row r="4" spans="1:2" ht="12.75">
      <c r="A4" s="3" t="s">
        <v>5</v>
      </c>
      <c r="B4" s="3" t="s">
        <v>59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1'!$C$18</f>
        <v>0.3125</v>
      </c>
      <c r="D7" s="22">
        <f>'stage 1'!$D$18</f>
        <v>0.37737268518518513</v>
      </c>
      <c r="E7" s="12">
        <f>'stage 1'!$H$18</f>
        <v>25</v>
      </c>
      <c r="F7" s="22">
        <f>'stage 1'!$E$18</f>
        <v>0.06487268518518513</v>
      </c>
      <c r="G7" s="17">
        <f>'stage 1'!$F$18</f>
        <v>0.005544475128341296</v>
      </c>
      <c r="H7" s="13">
        <f>'stage 1'!$H$18</f>
        <v>25</v>
      </c>
      <c r="I7" s="14">
        <f>'stage 1'!$G$18</f>
        <v>0.06487268518518513</v>
      </c>
      <c r="J7" s="15">
        <f>I7/data!B3</f>
        <v>0.005544475128341296</v>
      </c>
    </row>
    <row r="8" spans="1:10" ht="20.25" customHeight="1">
      <c r="A8">
        <v>2</v>
      </c>
      <c r="B8" t="s">
        <v>28</v>
      </c>
      <c r="C8" s="21">
        <f>'stage 2'!$C$18</f>
        <v>0.37737268518518513</v>
      </c>
      <c r="D8" s="22">
        <f>'stage 2'!$D$18</f>
        <v>0.41098379629629633</v>
      </c>
      <c r="E8" s="12">
        <f>'stage 2'!I16</f>
        <v>1</v>
      </c>
      <c r="F8" s="22">
        <f>'stage 2'!$E$18</f>
        <v>0.0336111111111112</v>
      </c>
      <c r="G8" s="17">
        <f>'stage 2'!$F$18</f>
        <v>0.006393834515366448</v>
      </c>
      <c r="H8" s="13">
        <f>'stage 2'!$H$18</f>
        <v>23</v>
      </c>
      <c r="I8" s="14">
        <f>'stage 2'!$G$18</f>
        <v>0.09848379629629633</v>
      </c>
      <c r="J8" s="15">
        <f>I8/SUM(data!$B$3:B4)</f>
        <v>0.005807779650665692</v>
      </c>
    </row>
    <row r="9" spans="1:10" ht="20.25" customHeight="1">
      <c r="A9">
        <v>3</v>
      </c>
      <c r="B9" t="s">
        <v>41</v>
      </c>
      <c r="C9" s="21">
        <f>'stage 3'!$C$18</f>
        <v>0.41098379629629633</v>
      </c>
      <c r="D9" s="22">
        <f>'stage 3'!$D$18</f>
        <v>0.45274305555555555</v>
      </c>
      <c r="E9" s="12">
        <f>'stage 3'!$I$18</f>
        <v>11</v>
      </c>
      <c r="F9" s="22">
        <f>'stage 3'!$E$18</f>
        <v>0.04175925925925922</v>
      </c>
      <c r="G9" s="17">
        <f>'stage 3'!$F$18</f>
        <v>0.005441701484480427</v>
      </c>
      <c r="H9" s="13">
        <f>'stage 3'!$H$18</f>
        <v>18</v>
      </c>
      <c r="I9" s="14">
        <f>'stage 3'!$G$18</f>
        <v>0.14024305555555555</v>
      </c>
      <c r="J9" s="15">
        <f>I9/SUM(data!$B$3:B5)</f>
        <v>0.005693726538849648</v>
      </c>
    </row>
    <row r="10" spans="1:10" ht="20.25" customHeight="1">
      <c r="A10">
        <v>4</v>
      </c>
      <c r="B10" t="s">
        <v>30</v>
      </c>
      <c r="C10" s="21">
        <f>'stage 4'!$C$18</f>
        <v>0.45274305555555555</v>
      </c>
      <c r="D10" s="22">
        <f>'stage 4'!$D$18</f>
        <v>0.4971643518518518</v>
      </c>
      <c r="E10" s="12">
        <f>'stage 4'!$I$18</f>
        <v>20</v>
      </c>
      <c r="F10" s="22">
        <f>'stage 4'!$E$18</f>
        <v>0.044421296296296264</v>
      </c>
      <c r="G10" s="17">
        <f>'stage 4'!$F$18</f>
        <v>0.006184182237600919</v>
      </c>
      <c r="H10" s="13">
        <f>'stage 4'!$H$18</f>
        <v>19</v>
      </c>
      <c r="I10" s="14">
        <f>'stage 4'!$G$18</f>
        <v>0.18466435185185182</v>
      </c>
      <c r="J10" s="15">
        <f>I10/SUM(data!$B$3:B6)</f>
        <v>0.005804462239583333</v>
      </c>
    </row>
    <row r="11" spans="1:10" ht="20.25" customHeight="1">
      <c r="A11">
        <v>5</v>
      </c>
      <c r="B11" t="s">
        <v>31</v>
      </c>
      <c r="C11" s="21">
        <f>'stage 5'!$C$18</f>
        <v>0.4971643518518518</v>
      </c>
      <c r="D11" s="22">
        <f>'stage 5'!$D$18</f>
        <v>0.5583564814814815</v>
      </c>
      <c r="E11" s="12">
        <f>'stage 5'!$I$18</f>
        <v>16</v>
      </c>
      <c r="F11" s="22">
        <f>'stage 5'!$E$18</f>
        <v>0.06119212962962972</v>
      </c>
      <c r="G11" s="17">
        <f>'stage 5'!$F$18</f>
        <v>0.006075212009047922</v>
      </c>
      <c r="H11" s="13">
        <f>'stage 5'!$H$18</f>
        <v>18</v>
      </c>
      <c r="I11" s="14">
        <f>'stage 5'!$G$18</f>
        <v>0.24585648148148154</v>
      </c>
      <c r="J11" s="15">
        <f>I11/SUM(data!$B$3:B7)</f>
        <v>0.005869569104484993</v>
      </c>
    </row>
    <row r="12" spans="1:10" ht="20.25" customHeight="1">
      <c r="A12">
        <v>6</v>
      </c>
      <c r="B12" t="s">
        <v>32</v>
      </c>
      <c r="C12" s="21">
        <f>'stage 6'!$D$18</f>
        <v>0.5583564814814815</v>
      </c>
      <c r="D12" s="22">
        <f>'stage 6'!$E$18</f>
        <v>0.6193055555555556</v>
      </c>
      <c r="E12" s="12">
        <f>'stage 6'!$J$18</f>
        <v>20</v>
      </c>
      <c r="F12" s="22">
        <f>'stage 6'!$F$18</f>
        <v>0.06094907407407402</v>
      </c>
      <c r="G12" s="17">
        <f>'stage 6'!$G$18</f>
        <v>0.00585949980087614</v>
      </c>
      <c r="H12" s="13">
        <f>'stage 6'!$I$18</f>
        <v>17</v>
      </c>
      <c r="I12" s="14">
        <f>'stage 6'!$H$18</f>
        <v>0.30680555555555555</v>
      </c>
      <c r="J12" s="15">
        <f>I12/SUM(data!$B$3:B8)</f>
        <v>0.005867566013071895</v>
      </c>
    </row>
    <row r="13" spans="1:10" ht="20.25" customHeight="1">
      <c r="A13">
        <v>7</v>
      </c>
      <c r="B13" t="s">
        <v>33</v>
      </c>
      <c r="C13" s="21">
        <f>'stage 7'!$C$18</f>
        <v>0.6193055555555556</v>
      </c>
      <c r="D13" s="22">
        <f>'stage 7'!$D$18</f>
        <v>0.6731944444444444</v>
      </c>
      <c r="E13" s="12">
        <f>'stage 7'!$I$18</f>
        <v>23</v>
      </c>
      <c r="F13" s="22">
        <f>'stage 7'!$E$18</f>
        <v>0.053888888888888875</v>
      </c>
      <c r="G13" s="17">
        <f>'stage 7'!$F$18</f>
        <v>0.005944191912268676</v>
      </c>
      <c r="H13" s="13">
        <f>'stage 7'!$H$18</f>
        <v>16</v>
      </c>
      <c r="I13" s="14">
        <f>'stage 7'!$G$18</f>
        <v>0.36069444444444443</v>
      </c>
      <c r="J13" s="15">
        <f>I13/SUM(data!$B$3:B9)</f>
        <v>0.005878888393761394</v>
      </c>
    </row>
    <row r="14" spans="1:10" ht="20.25" customHeight="1">
      <c r="A14">
        <v>8</v>
      </c>
      <c r="B14" t="s">
        <v>34</v>
      </c>
      <c r="C14" s="21">
        <f>'stage 8'!$C$18</f>
        <v>0.6731944444444444</v>
      </c>
      <c r="D14" s="22">
        <f>'stage 8'!$D$18</f>
        <v>0.7159143518518518</v>
      </c>
      <c r="E14" s="12">
        <f>'stage 8'!$I$18</f>
        <v>11</v>
      </c>
      <c r="F14" s="22">
        <f>'stage 8'!$E$18</f>
        <v>0.04271990740740739</v>
      </c>
      <c r="G14" s="17">
        <f>'stage 8'!$F$18</f>
        <v>0.005443470044866717</v>
      </c>
      <c r="H14" s="13">
        <f>'stage 8'!$H$18</f>
        <v>16</v>
      </c>
      <c r="I14" s="14">
        <f>'stage 8'!$G$18</f>
        <v>0.4034143518518518</v>
      </c>
      <c r="J14" s="15">
        <f>I14/SUM(data!$B$3:B10)</f>
        <v>0.005829509442997816</v>
      </c>
    </row>
    <row r="15" spans="1:10" ht="20.25" customHeight="1">
      <c r="A15">
        <v>9</v>
      </c>
      <c r="B15" t="s">
        <v>42</v>
      </c>
      <c r="C15" s="21" t="str">
        <f>'stage 9'!$D$18</f>
        <v>16:30:00</v>
      </c>
      <c r="D15" s="22">
        <f>'stage 9'!$E$18</f>
        <v>0.7419675925925926</v>
      </c>
      <c r="E15" s="12">
        <f>'stage 9'!$J$18</f>
        <v>14</v>
      </c>
      <c r="F15" s="22">
        <f>'stage 9'!$F$18</f>
        <v>0.054467592592592595</v>
      </c>
      <c r="G15" s="17">
        <f>'stage 9'!$G$18</f>
        <v>0.005108222222222223</v>
      </c>
      <c r="H15" s="13">
        <f>'stage 9'!$I$18</f>
        <v>16</v>
      </c>
      <c r="I15" s="14">
        <f>'stage 9'!$H$18</f>
        <v>0.4578819444444444</v>
      </c>
      <c r="J15" s="15">
        <f>I15/SUM(data!$B$3:B11)</f>
        <v>0.005733210612308411</v>
      </c>
    </row>
    <row r="16" spans="1:10" ht="20.25" customHeight="1">
      <c r="A16">
        <v>10</v>
      </c>
      <c r="B16" t="s">
        <v>36</v>
      </c>
      <c r="C16" s="21">
        <f>'stage 10'!$D$18</f>
        <v>0.7419675925925926</v>
      </c>
      <c r="D16" s="22">
        <f>'stage 10'!$E$18</f>
        <v>0.7930671296296296</v>
      </c>
      <c r="E16" s="12">
        <f>'stage 10'!$J$18</f>
        <v>21</v>
      </c>
      <c r="F16" s="22">
        <f>'stage 10'!$F$18</f>
        <v>0.05109953703703696</v>
      </c>
      <c r="G16" s="17">
        <f>'stage 10'!$G$18</f>
        <v>0.005456982968369822</v>
      </c>
      <c r="H16" s="13">
        <f>'stage 10'!$I$18</f>
        <v>14</v>
      </c>
      <c r="I16" s="14">
        <f>'stage 10'!$H$18</f>
        <v>0.5089814814814814</v>
      </c>
      <c r="J16" s="15">
        <f>I16/SUM(data!$B$3:B12)</f>
        <v>0.005704222098421541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41</v>
      </c>
    </row>
    <row r="4" spans="1:2" ht="12.75">
      <c r="A4" s="3" t="s">
        <v>5</v>
      </c>
      <c r="B4" s="3" t="s">
        <v>58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1'!$C$19</f>
        <v>0.3125</v>
      </c>
      <c r="D7" s="22">
        <f>'stage 1'!$D$19</f>
        <v>0.36800925925925926</v>
      </c>
      <c r="E7" s="12">
        <f>'stage 1'!$H$19</f>
        <v>7</v>
      </c>
      <c r="F7" s="22">
        <f>'stage 1'!$E$19</f>
        <v>0.05550925925925926</v>
      </c>
      <c r="G7" s="17">
        <f>'stage 1'!$F$19</f>
        <v>0.0047442110107983725</v>
      </c>
      <c r="H7" s="13">
        <f>'stage 1'!$H$19</f>
        <v>7</v>
      </c>
      <c r="I7" s="14">
        <f>'stage 1'!$G$19</f>
        <v>0.05550925925925926</v>
      </c>
      <c r="J7" s="15">
        <f>I7/data!B3</f>
        <v>0.0047442110107983725</v>
      </c>
    </row>
    <row r="8" spans="1:10" ht="20.25" customHeight="1">
      <c r="A8">
        <v>2</v>
      </c>
      <c r="B8" t="s">
        <v>28</v>
      </c>
      <c r="C8" s="21">
        <f>'stage 2'!$C$19</f>
        <v>0.36800925925925926</v>
      </c>
      <c r="D8" s="22">
        <f>'stage 2'!$D$19</f>
        <v>0.40107638888888886</v>
      </c>
      <c r="E8" s="12">
        <f>'stage 2'!I16</f>
        <v>1</v>
      </c>
      <c r="F8" s="22">
        <f>'stage 2'!$E$19</f>
        <v>0.0330671296296296</v>
      </c>
      <c r="G8" s="17">
        <f>'stage 2'!$F$19</f>
        <v>0.006290353033884943</v>
      </c>
      <c r="H8" s="13">
        <f>'stage 2'!$H$19</f>
        <v>9</v>
      </c>
      <c r="I8" s="14">
        <f>'stage 2'!$G$19</f>
        <v>0.08857638888888886</v>
      </c>
      <c r="J8" s="15">
        <f>I8/SUM(data!$B$3:B4)</f>
        <v>0.005223520703554414</v>
      </c>
    </row>
    <row r="9" spans="1:10" ht="20.25" customHeight="1">
      <c r="A9">
        <v>3</v>
      </c>
      <c r="B9" t="s">
        <v>41</v>
      </c>
      <c r="C9" s="21">
        <f>'stage 3'!$C$19</f>
        <v>0.40107638888888886</v>
      </c>
      <c r="D9" s="22">
        <f>'stage 3'!$D$19</f>
        <v>0.4469444444444444</v>
      </c>
      <c r="E9" s="12">
        <f>'stage 3'!$I$19</f>
        <v>23</v>
      </c>
      <c r="F9" s="22">
        <f>'stage 3'!$E$19</f>
        <v>0.045868055555555565</v>
      </c>
      <c r="G9" s="17">
        <f>'stage 3'!$F$19</f>
        <v>0.005977123886639678</v>
      </c>
      <c r="H9" s="13">
        <f>'stage 3'!$H$19</f>
        <v>13</v>
      </c>
      <c r="I9" s="14">
        <f>'stage 3'!$G$19</f>
        <v>0.13444444444444442</v>
      </c>
      <c r="J9" s="15">
        <f>I9/SUM(data!$B$3:B5)</f>
        <v>0.0054583087790111</v>
      </c>
    </row>
    <row r="10" spans="1:10" ht="20.25" customHeight="1">
      <c r="A10">
        <v>4</v>
      </c>
      <c r="B10" t="s">
        <v>30</v>
      </c>
      <c r="C10" s="21">
        <f>'stage 4'!$C$19</f>
        <v>0.4469444444444444</v>
      </c>
      <c r="D10" s="22">
        <f>'stage 4'!$D$19</f>
        <v>0.5057986111111111</v>
      </c>
      <c r="E10" s="12">
        <f>'stage 4'!$I$19</f>
        <v>32</v>
      </c>
      <c r="F10" s="22">
        <f>'stage 4'!$E$19</f>
        <v>0.05885416666666671</v>
      </c>
      <c r="G10" s="17">
        <f>'stage 4'!$F$19</f>
        <v>0.008193477508650526</v>
      </c>
      <c r="H10" s="13">
        <f>'stage 4'!$H$19</f>
        <v>25</v>
      </c>
      <c r="I10" s="14">
        <f>'stage 4'!$G$19</f>
        <v>0.19329861111111113</v>
      </c>
      <c r="J10" s="15">
        <f>I10/SUM(data!$B$3:B6)</f>
        <v>0.006075858593750001</v>
      </c>
    </row>
    <row r="11" spans="1:10" ht="20.25" customHeight="1">
      <c r="A11">
        <v>5</v>
      </c>
      <c r="B11" t="s">
        <v>31</v>
      </c>
      <c r="C11" s="21">
        <f>'stage 5'!$C$19</f>
        <v>0.5057986111111111</v>
      </c>
      <c r="D11" s="22">
        <f>'stage 5'!$D$19</f>
        <v>0.5721180555555555</v>
      </c>
      <c r="E11" s="12">
        <f>'stage 5'!$I$19</f>
        <v>24</v>
      </c>
      <c r="F11" s="22">
        <f>'stage 5'!$E$19</f>
        <v>0.06631944444444438</v>
      </c>
      <c r="G11" s="17">
        <f>'stage 5'!$F$19</f>
        <v>0.006584256631708815</v>
      </c>
      <c r="H11" s="13">
        <f>'stage 5'!$H$19</f>
        <v>23</v>
      </c>
      <c r="I11" s="14">
        <f>'stage 5'!$G$19</f>
        <v>0.2596180555555555</v>
      </c>
      <c r="J11" s="15">
        <f>I11/SUM(data!$B$3:B7)</f>
        <v>0.006198112446224594</v>
      </c>
    </row>
    <row r="12" spans="1:10" ht="20.25" customHeight="1">
      <c r="A12">
        <v>6</v>
      </c>
      <c r="B12" t="s">
        <v>32</v>
      </c>
      <c r="C12" s="21" t="str">
        <f>'stage 6'!$D$19</f>
        <v>13:30:00</v>
      </c>
      <c r="D12" s="22">
        <f>'stage 6'!$E$19</f>
        <v>0.6214699074074074</v>
      </c>
      <c r="E12" s="12">
        <f>'stage 6'!$J$19</f>
        <v>14</v>
      </c>
      <c r="F12" s="22">
        <f>'stage 6'!$F$19</f>
        <v>0.058969907407407374</v>
      </c>
      <c r="G12" s="17">
        <f>'stage 6'!$G$19</f>
        <v>0.005669227399442451</v>
      </c>
      <c r="H12" s="13">
        <f>'stage 6'!$I$19</f>
        <v>22</v>
      </c>
      <c r="I12" s="14">
        <f>'stage 6'!$H$19</f>
        <v>0.3185879629629629</v>
      </c>
      <c r="J12" s="15">
        <f>I12/SUM(data!$B$3:B8)</f>
        <v>0.0060929010893246175</v>
      </c>
    </row>
    <row r="13" spans="1:10" ht="20.25" customHeight="1">
      <c r="A13">
        <v>7</v>
      </c>
      <c r="B13" t="s">
        <v>33</v>
      </c>
      <c r="C13" s="21">
        <f>'stage 7'!$C$19</f>
        <v>0.6214699074074074</v>
      </c>
      <c r="D13" s="22">
        <f>'stage 7'!$D$19</f>
        <v>0.6723842592592592</v>
      </c>
      <c r="E13" s="12">
        <f>'stage 7'!$I$19</f>
        <v>15</v>
      </c>
      <c r="F13" s="22">
        <f>'stage 7'!$E$19</f>
        <v>0.05091435185185178</v>
      </c>
      <c r="G13" s="17">
        <f>'stage 7'!$F$19</f>
        <v>0.0056160868174548705</v>
      </c>
      <c r="H13" s="13">
        <f>'stage 7'!$H$19</f>
        <v>20</v>
      </c>
      <c r="I13" s="14">
        <f>'stage 7'!$G$19</f>
        <v>0.36950231481481466</v>
      </c>
      <c r="J13" s="15">
        <f>I13/SUM(data!$B$3:B9)</f>
        <v>0.006022446154884881</v>
      </c>
    </row>
    <row r="14" spans="1:10" ht="20.25" customHeight="1">
      <c r="A14">
        <v>8</v>
      </c>
      <c r="B14" t="s">
        <v>34</v>
      </c>
      <c r="C14" s="21">
        <f>'stage 8'!$C$19</f>
        <v>0.6723842592592592</v>
      </c>
      <c r="D14" s="22">
        <f>'stage 8'!$D$19</f>
        <v>0.726875</v>
      </c>
      <c r="E14" s="12">
        <f>'stage 8'!$I$19</f>
        <v>29</v>
      </c>
      <c r="F14" s="22">
        <f>'stage 8'!$E$19</f>
        <v>0.054490740740740895</v>
      </c>
      <c r="G14" s="17">
        <f>'stage 8'!$F$19</f>
        <v>0.0069433370282396606</v>
      </c>
      <c r="H14" s="13">
        <f>'stage 8'!$H$19</f>
        <v>21</v>
      </c>
      <c r="I14" s="14">
        <f>'stage 8'!$G$19</f>
        <v>0.42399305555555555</v>
      </c>
      <c r="J14" s="15">
        <f>I14/SUM(data!$B$3:B10)</f>
        <v>0.006126880488461885</v>
      </c>
    </row>
    <row r="15" spans="1:10" ht="20.25" customHeight="1">
      <c r="A15">
        <v>9</v>
      </c>
      <c r="B15" t="s">
        <v>42</v>
      </c>
      <c r="C15" s="21" t="str">
        <f>'stage 9'!$D$19</f>
        <v>16:30:00</v>
      </c>
      <c r="D15" s="22">
        <f>'stage 9'!$E$19</f>
        <v>0.7443171296296297</v>
      </c>
      <c r="E15" s="12">
        <f>'stage 9'!$J$19</f>
        <v>20</v>
      </c>
      <c r="F15" s="22">
        <f>'stage 9'!$F$19</f>
        <v>0.056817129629629703</v>
      </c>
      <c r="G15" s="17">
        <f>'stage 9'!$G$19</f>
        <v>0.005328572649572657</v>
      </c>
      <c r="H15" s="13">
        <f>'stage 9'!$I$19</f>
        <v>21</v>
      </c>
      <c r="I15" s="14">
        <f>'stage 9'!$H$19</f>
        <v>0.48081018518518526</v>
      </c>
      <c r="J15" s="15">
        <f>I15/SUM(data!$B$3:B11)</f>
        <v>0.006020298659197595</v>
      </c>
    </row>
    <row r="16" spans="1:10" ht="20.25" customHeight="1">
      <c r="A16">
        <v>10</v>
      </c>
      <c r="B16" t="s">
        <v>36</v>
      </c>
      <c r="C16" s="21">
        <f>'stage 10'!$D$19</f>
        <v>0.7443171296296297</v>
      </c>
      <c r="D16" s="22">
        <f>'stage 10'!$E$19</f>
        <v>0.7926273148148147</v>
      </c>
      <c r="E16" s="12">
        <f>'stage 10'!$J$19</f>
        <v>14</v>
      </c>
      <c r="F16" s="22">
        <f>'stage 10'!$F$19</f>
        <v>0.04831018518518504</v>
      </c>
      <c r="G16" s="17">
        <f>'stage 10'!$G$19</f>
        <v>0.005159104622871031</v>
      </c>
      <c r="H16" s="13">
        <f>'stage 10'!$I$19</f>
        <v>20</v>
      </c>
      <c r="I16" s="14">
        <f>'stage 10'!$H$19</f>
        <v>0.5291203703703703</v>
      </c>
      <c r="J16" s="15">
        <f>I16/SUM(data!$B$3:B12)</f>
        <v>0.005929921262766946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42</v>
      </c>
    </row>
    <row r="4" spans="1:2" ht="12.75">
      <c r="A4" s="3" t="s">
        <v>5</v>
      </c>
      <c r="B4" s="3" t="s">
        <v>63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1'!$C$20</f>
        <v>0.3125</v>
      </c>
      <c r="D7" s="22">
        <f>'stage 1'!$D$20</f>
        <v>0.37623842592592593</v>
      </c>
      <c r="E7" s="12">
        <f>'stage 1'!$H$20</f>
        <v>21</v>
      </c>
      <c r="F7" s="20">
        <f>'stage 1'!$E$20</f>
        <v>0.06373842592592593</v>
      </c>
      <c r="G7" s="17">
        <f>'stage 1'!$F$20</f>
        <v>0.005447533368737831</v>
      </c>
      <c r="H7" s="13">
        <f>'stage 1'!$H$20</f>
        <v>21</v>
      </c>
      <c r="I7" s="14">
        <f>'stage 1'!$G$20</f>
        <v>0.06373842592592593</v>
      </c>
      <c r="J7" s="15">
        <f>I7/data!B3</f>
        <v>0.005447533368737831</v>
      </c>
    </row>
    <row r="8" spans="1:10" ht="20.25" customHeight="1">
      <c r="A8">
        <v>2</v>
      </c>
      <c r="B8" t="s">
        <v>28</v>
      </c>
      <c r="C8" s="21">
        <f>'stage 2'!$C$20</f>
        <v>0.37623842592592593</v>
      </c>
      <c r="D8" s="22">
        <f>'stage 2'!$D$20</f>
        <v>0.41033564814814816</v>
      </c>
      <c r="E8" s="12">
        <f>'stage 2'!$I$20</f>
        <v>18</v>
      </c>
      <c r="F8" s="20">
        <f>'stage 2'!$E$20</f>
        <v>0.03409722222222222</v>
      </c>
      <c r="G8" s="17">
        <f>'stage 2'!$F$20</f>
        <v>0.006486307328605201</v>
      </c>
      <c r="H8" s="13">
        <f>'stage 2'!$H$20</f>
        <v>22</v>
      </c>
      <c r="I8" s="14">
        <f>'stage 2'!$G$20</f>
        <v>0.09783564814814816</v>
      </c>
      <c r="J8" s="15">
        <f>I8/SUM(data!$B$3:B4)</f>
        <v>0.005769557102723832</v>
      </c>
    </row>
    <row r="9" spans="1:10" ht="20.25" customHeight="1">
      <c r="A9">
        <v>3</v>
      </c>
      <c r="B9" t="s">
        <v>41</v>
      </c>
      <c r="C9" s="21">
        <f>'stage 3'!$C$20</f>
        <v>0.41033564814814816</v>
      </c>
      <c r="D9" s="22">
        <f>'stage 3'!$D$20</f>
        <v>0.4596064814814815</v>
      </c>
      <c r="E9" s="12">
        <f>'stage 3'!$I$20</f>
        <v>24</v>
      </c>
      <c r="F9" s="20">
        <f>'stage 3'!$E$20</f>
        <v>0.04927083333333332</v>
      </c>
      <c r="G9" s="17">
        <f>'stage 3'!$F$20</f>
        <v>0.006420544129554655</v>
      </c>
      <c r="H9" s="13">
        <f>'stage 3'!$H$20</f>
        <v>25</v>
      </c>
      <c r="I9" s="14">
        <f>'stage 3'!$G$20</f>
        <v>0.14710648148148148</v>
      </c>
      <c r="J9" s="15">
        <f>I9/SUM(data!$B$3:B5)</f>
        <v>0.005972374705684494</v>
      </c>
    </row>
    <row r="10" spans="1:10" ht="20.25" customHeight="1">
      <c r="A10">
        <v>4</v>
      </c>
      <c r="B10" t="s">
        <v>30</v>
      </c>
      <c r="C10" s="21">
        <f>'stage 4'!$C$20</f>
        <v>0.4596064814814815</v>
      </c>
      <c r="D10" s="22">
        <f>'stage 4'!$D$20</f>
        <v>0.5018055555555555</v>
      </c>
      <c r="E10" s="12">
        <f>'stage 4'!$I$20</f>
        <v>14</v>
      </c>
      <c r="F10" s="20">
        <f>'stage 4'!$E$20</f>
        <v>0.04219907407407403</v>
      </c>
      <c r="G10" s="17">
        <f>'stage 4'!$F$20</f>
        <v>0.005874811995386383</v>
      </c>
      <c r="H10" s="13">
        <f>'stage 4'!$H$20</f>
        <v>20</v>
      </c>
      <c r="I10" s="14">
        <f>'stage 4'!$G$20</f>
        <v>0.1893055555555555</v>
      </c>
      <c r="J10" s="15">
        <f>I10/SUM(data!$B$3:B6)</f>
        <v>0.005950346874999999</v>
      </c>
    </row>
    <row r="11" spans="1:10" ht="20.25" customHeight="1">
      <c r="A11">
        <v>5</v>
      </c>
      <c r="B11" t="s">
        <v>31</v>
      </c>
      <c r="C11" s="21">
        <f>'stage 5'!$C$20</f>
        <v>0.5018055555555555</v>
      </c>
      <c r="D11" s="22">
        <f>'stage 5'!$D$20</f>
        <v>0.5963541666666666</v>
      </c>
      <c r="E11" s="12">
        <f>'stage 5'!$I$20</f>
        <v>35</v>
      </c>
      <c r="F11" s="20">
        <f>'stage 5'!$E$20</f>
        <v>0.09454861111111112</v>
      </c>
      <c r="G11" s="17">
        <f>'stage 5'!$F$20</f>
        <v>0.009386874768661322</v>
      </c>
      <c r="H11" s="13">
        <f>'stage 5'!$H$20</f>
        <v>29</v>
      </c>
      <c r="I11" s="14">
        <f>'stage 5'!$G$20</f>
        <v>0.28385416666666663</v>
      </c>
      <c r="J11" s="15">
        <f>I11/SUM(data!$B$3:B7)</f>
        <v>0.0067767245215843335</v>
      </c>
    </row>
    <row r="12" spans="1:10" ht="20.25" customHeight="1">
      <c r="A12">
        <v>6</v>
      </c>
      <c r="B12" t="s">
        <v>32</v>
      </c>
      <c r="C12" s="21" t="str">
        <f>'stage 6'!$D$20</f>
        <v>13:30:00</v>
      </c>
      <c r="D12" s="22">
        <f>'stage 6'!$E$20</f>
        <v>0.6329745370370371</v>
      </c>
      <c r="E12" s="12">
        <f>'stage 6'!$J$20</f>
        <v>28</v>
      </c>
      <c r="F12" s="20">
        <f>'stage 6'!$F$20</f>
        <v>0.0704745370370371</v>
      </c>
      <c r="G12" s="17">
        <f>'stage 6'!$G$20</f>
        <v>0.006775255276782166</v>
      </c>
      <c r="H12" s="13">
        <f>'stage 6'!$I$20</f>
        <v>29</v>
      </c>
      <c r="I12" s="14">
        <f>'stage 6'!$H$20</f>
        <v>0.35432870370370373</v>
      </c>
      <c r="J12" s="15">
        <f>I12/SUM(data!$B$3:B8)</f>
        <v>0.006776432244008715</v>
      </c>
    </row>
    <row r="13" spans="1:10" ht="20.25" customHeight="1">
      <c r="A13">
        <v>7</v>
      </c>
      <c r="B13" t="s">
        <v>33</v>
      </c>
      <c r="C13" s="21">
        <f>'stage 7'!$C$20</f>
        <v>0.6329745370370371</v>
      </c>
      <c r="D13" s="22">
        <f>'stage 7'!$D$20</f>
        <v>0.6914699074074074</v>
      </c>
      <c r="E13" s="12">
        <f>'stage 7'!$I$20</f>
        <v>29</v>
      </c>
      <c r="F13" s="20">
        <f>'stage 7'!$E$20</f>
        <v>0.058495370370370336</v>
      </c>
      <c r="G13" s="17">
        <f>'stage 7'!$F$20</f>
        <v>0.006452307973497827</v>
      </c>
      <c r="H13" s="13">
        <f>'stage 7'!$H$20</f>
        <v>29</v>
      </c>
      <c r="I13" s="14">
        <f>'stage 7'!$G$20</f>
        <v>0.41282407407407407</v>
      </c>
      <c r="J13" s="15">
        <f>I13/SUM(data!$B$3:B9)</f>
        <v>0.006728539058807643</v>
      </c>
    </row>
    <row r="14" spans="1:10" ht="20.25" customHeight="1">
      <c r="A14">
        <v>8</v>
      </c>
      <c r="B14" t="s">
        <v>34</v>
      </c>
      <c r="C14" s="21">
        <f>'stage 8'!$C$20</f>
        <v>0.6914699074074074</v>
      </c>
      <c r="D14" s="22">
        <f>'stage 8'!$D$20</f>
        <v>0.7396643518518519</v>
      </c>
      <c r="E14" s="12">
        <f>'stage 8'!$I$20</f>
        <v>21</v>
      </c>
      <c r="F14" s="20">
        <f>'stage 8'!$E$20</f>
        <v>0.04819444444444443</v>
      </c>
      <c r="G14" s="17">
        <f>'stage 8'!$F$20</f>
        <v>0.006141048297703878</v>
      </c>
      <c r="H14" s="13">
        <f>'stage 8'!$H$20</f>
        <v>29</v>
      </c>
      <c r="I14" s="14">
        <f>'stage 8'!$G$20</f>
        <v>0.4610185185185185</v>
      </c>
      <c r="J14" s="15">
        <f>I14/SUM(data!$B$3:B10)</f>
        <v>0.006661914219867709</v>
      </c>
    </row>
    <row r="15" spans="1:10" ht="20.25" customHeight="1">
      <c r="A15">
        <v>9</v>
      </c>
      <c r="B15" t="s">
        <v>42</v>
      </c>
      <c r="C15" s="21" t="str">
        <f>'stage 9'!$D$20</f>
        <v>16:30:00</v>
      </c>
      <c r="D15" s="22">
        <f>'stage 9'!$E$20</f>
        <v>0.7649305555555556</v>
      </c>
      <c r="E15" s="12">
        <f>'stage 9'!$J$20</f>
        <v>34</v>
      </c>
      <c r="F15" s="20">
        <f>'stage 9'!$F$20</f>
        <v>0.07743055555555556</v>
      </c>
      <c r="G15" s="17">
        <f>'stage 9'!$G$20</f>
        <v>0.007261794871794873</v>
      </c>
      <c r="H15" s="13">
        <f>'stage 9'!$I$20</f>
        <v>29</v>
      </c>
      <c r="I15" s="14">
        <f>'stage 9'!$H$20</f>
        <v>0.538449074074074</v>
      </c>
      <c r="J15" s="15">
        <f>I15/SUM(data!$B$3:B11)</f>
        <v>0.006742004097616641</v>
      </c>
    </row>
    <row r="16" spans="1:10" ht="20.25" customHeight="1">
      <c r="A16">
        <v>10</v>
      </c>
      <c r="B16" t="s">
        <v>36</v>
      </c>
      <c r="C16" s="21" t="str">
        <f>'stage 10'!$D$20</f>
        <v>18:15:00</v>
      </c>
      <c r="D16" s="22">
        <f>'stage 10'!$E$20</f>
        <v>0.8124421296296296</v>
      </c>
      <c r="E16" s="12">
        <f>'stage 10'!$J$20</f>
        <v>23</v>
      </c>
      <c r="F16" s="20">
        <f>'stage 10'!$F$20</f>
        <v>0.052025462962962954</v>
      </c>
      <c r="G16" s="17">
        <f>'stage 10'!$G$20</f>
        <v>0.005555863746958637</v>
      </c>
      <c r="H16" s="13">
        <f>'stage 10'!$I$20</f>
        <v>30</v>
      </c>
      <c r="I16" s="14">
        <f>'stage 10'!$H$20</f>
        <v>0.590474537037037</v>
      </c>
      <c r="J16" s="15">
        <f>I16/SUM(data!$B$3:B12)</f>
        <v>0.006617525441039927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43</v>
      </c>
    </row>
    <row r="4" spans="1:2" ht="12.75">
      <c r="A4" s="3" t="s">
        <v>5</v>
      </c>
      <c r="B4" s="3" t="s">
        <v>72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1'!$C$21</f>
        <v>0.3125</v>
      </c>
      <c r="D7" s="22">
        <f>'stage 1'!$D$21</f>
        <v>0.38666666666666666</v>
      </c>
      <c r="E7" s="12">
        <f>'stage 1'!$H$21</f>
        <v>30</v>
      </c>
      <c r="F7" s="20">
        <f>'stage 1'!$E$21</f>
        <v>0.07416666666666666</v>
      </c>
      <c r="G7" s="17">
        <f>'stage 1'!$F$21</f>
        <v>0.006338804036112587</v>
      </c>
      <c r="H7" s="13">
        <f>'stage 1'!$H$21</f>
        <v>30</v>
      </c>
      <c r="I7" s="14">
        <f>'stage 1'!$G$21</f>
        <v>0.07416666666666666</v>
      </c>
      <c r="J7" s="15">
        <f>I7/data!B3</f>
        <v>0.006338804036112587</v>
      </c>
    </row>
    <row r="8" spans="1:10" ht="20.25" customHeight="1">
      <c r="A8">
        <v>2</v>
      </c>
      <c r="B8" t="s">
        <v>28</v>
      </c>
      <c r="C8" s="21">
        <f>'stage 2'!$C$21</f>
        <v>0.38666666666666666</v>
      </c>
      <c r="D8" s="22">
        <f>'stage 2'!$D$21</f>
        <v>0.4241898148148148</v>
      </c>
      <c r="E8" s="12">
        <f>'stage 2'!$I$21</f>
        <v>29</v>
      </c>
      <c r="F8" s="20">
        <f>'stage 2'!$E$21</f>
        <v>0.03752314814814817</v>
      </c>
      <c r="G8" s="17">
        <f>'stage 2'!$F$21</f>
        <v>0.007138020488573684</v>
      </c>
      <c r="H8" s="13">
        <f>'stage 2'!$H$21</f>
        <v>30</v>
      </c>
      <c r="I8" s="14">
        <f>'stage 2'!$G$21</f>
        <v>0.11168981481481483</v>
      </c>
      <c r="J8" s="15">
        <f>I8/SUM(data!$B$3:B4)</f>
        <v>0.006586564064981069</v>
      </c>
    </row>
    <row r="9" spans="1:10" ht="20.25" customHeight="1">
      <c r="A9">
        <v>3</v>
      </c>
      <c r="B9" t="s">
        <v>41</v>
      </c>
      <c r="C9" s="21">
        <f>'stage 3'!$C$21</f>
        <v>0.4241898148148148</v>
      </c>
      <c r="D9" s="22">
        <f>'stage 3'!$D$21</f>
        <v>0.4780902777777778</v>
      </c>
      <c r="E9" s="12">
        <f>'stage 3'!$I$21</f>
        <v>29</v>
      </c>
      <c r="F9" s="20">
        <f>'stage 3'!$E$21</f>
        <v>0.05390046296296297</v>
      </c>
      <c r="G9" s="17">
        <f>'stage 3'!$F$21</f>
        <v>0.007023836977058031</v>
      </c>
      <c r="H9" s="13">
        <f>'stage 3'!$H$21</f>
        <v>32</v>
      </c>
      <c r="I9" s="14">
        <f>'stage 3'!$G$21</f>
        <v>0.1655902777777778</v>
      </c>
      <c r="J9" s="15">
        <f>I9/SUM(data!$B$3:B5)</f>
        <v>0.006722798183652877</v>
      </c>
    </row>
    <row r="10" spans="1:10" ht="20.25" customHeight="1">
      <c r="A10">
        <v>4</v>
      </c>
      <c r="B10" t="s">
        <v>30</v>
      </c>
      <c r="C10" s="21">
        <f>'stage 4'!$C$21</f>
        <v>0.4780902777777778</v>
      </c>
      <c r="D10" s="22">
        <f>'stage 4'!$D$21</f>
        <v>0.5317708333333333</v>
      </c>
      <c r="E10" s="12">
        <f>'stage 4'!$I$21</f>
        <v>31</v>
      </c>
      <c r="F10" s="20">
        <f>'stage 4'!$E$21</f>
        <v>0.05368055555555551</v>
      </c>
      <c r="G10" s="17">
        <f>'stage 4'!$F$21</f>
        <v>0.007473224913494804</v>
      </c>
      <c r="H10" s="13">
        <f>'stage 4'!$H$21</f>
        <v>32</v>
      </c>
      <c r="I10" s="14">
        <f>'stage 4'!$G$21</f>
        <v>0.2192708333333333</v>
      </c>
      <c r="J10" s="15">
        <f>I10/SUM(data!$B$3:B6)</f>
        <v>0.00689223046875</v>
      </c>
    </row>
    <row r="11" spans="1:10" ht="20.25" customHeight="1">
      <c r="A11">
        <v>5</v>
      </c>
      <c r="B11" t="s">
        <v>31</v>
      </c>
      <c r="C11" s="21">
        <f>'stage 5'!$C$21</f>
        <v>0.5317708333333333</v>
      </c>
      <c r="D11" s="22">
        <f>'stage 5'!$D$21</f>
        <v>0.5904166666666667</v>
      </c>
      <c r="E11" s="12">
        <f>'stage 5'!$I$21</f>
        <v>12</v>
      </c>
      <c r="F11" s="20">
        <f>'stage 5'!$E$21</f>
        <v>0.0586458333333334</v>
      </c>
      <c r="G11" s="17">
        <f>'stage 5'!$F$21</f>
        <v>0.005822413325107964</v>
      </c>
      <c r="H11" s="13">
        <f>'stage 5'!$H$21</f>
        <v>27</v>
      </c>
      <c r="I11" s="14">
        <f>'stage 5'!$G$21</f>
        <v>0.2779166666666667</v>
      </c>
      <c r="J11" s="15">
        <f>I11/SUM(data!$B$3:B7)</f>
        <v>0.006634972852692479</v>
      </c>
    </row>
    <row r="12" spans="1:10" ht="20.25" customHeight="1">
      <c r="A12">
        <v>6</v>
      </c>
      <c r="B12" t="s">
        <v>32</v>
      </c>
      <c r="C12" s="21" t="str">
        <f>'stage 6'!$D$21</f>
        <v>13:30:00</v>
      </c>
      <c r="D12" s="22">
        <f>'stage 6'!$E$21</f>
        <v>0.6256481481481482</v>
      </c>
      <c r="E12" s="12">
        <f>'stage 6'!$J$21</f>
        <v>23</v>
      </c>
      <c r="F12" s="20">
        <f>'stage 6'!$F$21</f>
        <v>0.06314814814814818</v>
      </c>
      <c r="G12" s="17">
        <f>'stage 6'!$G$21</f>
        <v>0.006070913580246917</v>
      </c>
      <c r="H12" s="13">
        <f>'stage 6'!$I$21</f>
        <v>28</v>
      </c>
      <c r="I12" s="14">
        <f>'stage 6'!$H$21</f>
        <v>0.3410648148148149</v>
      </c>
      <c r="J12" s="15">
        <f>I12/SUM(data!$B$3:B8)</f>
        <v>0.006522764270152507</v>
      </c>
    </row>
    <row r="13" spans="1:10" ht="20.25" customHeight="1">
      <c r="A13">
        <v>7</v>
      </c>
      <c r="B13" t="s">
        <v>33</v>
      </c>
      <c r="C13" s="21">
        <f>'stage 7'!$C$21</f>
        <v>0.6256481481481482</v>
      </c>
      <c r="D13" s="22">
        <f>'stage 7'!$D$21</f>
        <v>0.6771296296296296</v>
      </c>
      <c r="E13" s="12">
        <f>'stage 7'!$I$21</f>
        <v>17</v>
      </c>
      <c r="F13" s="20">
        <f>'stage 7'!$E$21</f>
        <v>0.05148148148148146</v>
      </c>
      <c r="G13" s="17">
        <f>'stage 7'!$F$21</f>
        <v>0.005678643819968013</v>
      </c>
      <c r="H13" s="13">
        <f>'stage 7'!$H$21</f>
        <v>26</v>
      </c>
      <c r="I13" s="14">
        <f>'stage 7'!$G$21</f>
        <v>0.39254629629629634</v>
      </c>
      <c r="J13" s="15">
        <f>I13/SUM(data!$B$3:B9)</f>
        <v>0.006398035514144893</v>
      </c>
    </row>
    <row r="14" spans="1:10" ht="20.25" customHeight="1">
      <c r="A14">
        <v>8</v>
      </c>
      <c r="B14" t="s">
        <v>34</v>
      </c>
      <c r="C14" s="21">
        <f>'stage 8'!$C$21</f>
        <v>0.6771296296296296</v>
      </c>
      <c r="D14" s="22">
        <f>'stage 8'!$D$21</f>
        <v>0.7181828703703704</v>
      </c>
      <c r="E14" s="12">
        <f>'stage 8'!$I$21</f>
        <v>9</v>
      </c>
      <c r="F14" s="20">
        <f>'stage 8'!$E$21</f>
        <v>0.04105324074074079</v>
      </c>
      <c r="G14" s="17">
        <f>'stage 8'!$F$21</f>
        <v>0.005231099498548436</v>
      </c>
      <c r="H14" s="13">
        <f>'stage 8'!$H$21</f>
        <v>25</v>
      </c>
      <c r="I14" s="14">
        <f>'stage 8'!$G$21</f>
        <v>0.43359953703703713</v>
      </c>
      <c r="J14" s="15">
        <f>I14/SUM(data!$B$3:B10)</f>
        <v>0.006265698243093594</v>
      </c>
    </row>
    <row r="15" spans="1:10" ht="20.25" customHeight="1">
      <c r="A15">
        <v>9</v>
      </c>
      <c r="B15" t="s">
        <v>42</v>
      </c>
      <c r="C15" s="21" t="str">
        <f>'stage 9'!$D$21</f>
        <v>16:30:00</v>
      </c>
      <c r="D15" s="22">
        <f>'stage 9'!$E$21</f>
        <v>0.7514814814814814</v>
      </c>
      <c r="E15" s="12">
        <f>'stage 9'!$J$21</f>
        <v>26</v>
      </c>
      <c r="F15" s="20">
        <f>'stage 9'!$F$21</f>
        <v>0.06398148148148142</v>
      </c>
      <c r="G15" s="17">
        <f>'stage 9'!$G$21</f>
        <v>0.006000478632478628</v>
      </c>
      <c r="H15" s="13">
        <f>'stage 9'!$I$21</f>
        <v>25</v>
      </c>
      <c r="I15" s="14">
        <f>'stage 9'!$H$21</f>
        <v>0.49758101851851855</v>
      </c>
      <c r="J15" s="15">
        <f>I15/SUM(data!$B$3:B11)</f>
        <v>0.006230288856038799</v>
      </c>
    </row>
    <row r="16" spans="1:10" ht="20.25" customHeight="1">
      <c r="A16">
        <v>10</v>
      </c>
      <c r="B16" t="s">
        <v>36</v>
      </c>
      <c r="C16" s="21">
        <f>'stage 10'!$D$21</f>
        <v>0.7514814814814814</v>
      </c>
      <c r="D16" s="22">
        <f>'stage 10'!$E$21</f>
        <v>0.8018287037037037</v>
      </c>
      <c r="E16" s="12">
        <f>'stage 10'!$J$21</f>
        <v>19</v>
      </c>
      <c r="F16" s="20">
        <f>'stage 10'!$F$21</f>
        <v>0.05034722222222232</v>
      </c>
      <c r="G16" s="17">
        <f>'stage 10'!$G$21</f>
        <v>0.005376642335766435</v>
      </c>
      <c r="H16" s="13">
        <f>'stage 10'!$I$21</f>
        <v>23</v>
      </c>
      <c r="I16" s="14">
        <f>'stage 10'!$H$21</f>
        <v>0.5479282407407409</v>
      </c>
      <c r="J16" s="15">
        <f>I16/SUM(data!$B$3:B12)</f>
        <v>0.006140703528319408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44</v>
      </c>
    </row>
    <row r="4" spans="1:2" ht="12.75">
      <c r="A4" s="3" t="s">
        <v>5</v>
      </c>
      <c r="B4" s="3" t="s">
        <v>73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1'!$C$22</f>
        <v>0.3125</v>
      </c>
      <c r="D7" s="22">
        <f>'stage 1'!$D$22</f>
        <v>0.39168981481481485</v>
      </c>
      <c r="E7" s="12">
        <f>'stage 1'!$H$22</f>
        <v>33</v>
      </c>
      <c r="F7" s="20">
        <f>'stage 1'!$E$22</f>
        <v>0.07918981481481485</v>
      </c>
      <c r="G7" s="17">
        <f>'stage 1'!$F$22</f>
        <v>0.006768117542927956</v>
      </c>
      <c r="H7" s="13">
        <f>'stage 1'!$H$22</f>
        <v>33</v>
      </c>
      <c r="I7" s="14">
        <f>'stage 1'!$G$22</f>
        <v>0.07918981481481485</v>
      </c>
      <c r="J7" s="15">
        <f>I7/data!B3</f>
        <v>0.006768117542927956</v>
      </c>
    </row>
    <row r="8" spans="1:10" ht="20.25" customHeight="1">
      <c r="A8">
        <v>2</v>
      </c>
      <c r="B8" t="s">
        <v>28</v>
      </c>
      <c r="C8" s="21">
        <f>'stage 2'!$C$22</f>
        <v>0.39168981481481485</v>
      </c>
      <c r="D8" s="22">
        <f>'stage 2'!$D$22</f>
        <v>0.42965277777777783</v>
      </c>
      <c r="E8" s="12">
        <f>'stage 2'!$I$22</f>
        <v>30</v>
      </c>
      <c r="F8" s="20">
        <f>'stage 2'!$E$22</f>
        <v>0.037962962962962976</v>
      </c>
      <c r="G8" s="17">
        <f>'stage 2'!$F$22</f>
        <v>0.007221686367218285</v>
      </c>
      <c r="H8" s="13">
        <f>'stage 2'!$H$22</f>
        <v>33</v>
      </c>
      <c r="I8" s="14">
        <f>'stage 2'!$G$22</f>
        <v>0.11715277777777783</v>
      </c>
      <c r="J8" s="15">
        <f>I8/SUM(data!$B$3:B4)</f>
        <v>0.006908725540491026</v>
      </c>
    </row>
    <row r="9" spans="1:10" ht="20.25" customHeight="1">
      <c r="A9">
        <v>3</v>
      </c>
      <c r="B9" t="s">
        <v>41</v>
      </c>
      <c r="C9" s="21">
        <f>'stage 3'!$C$22</f>
        <v>0.42965277777777783</v>
      </c>
      <c r="D9" s="22">
        <f>'stage 3'!$D$22</f>
        <v>0.48680555555555555</v>
      </c>
      <c r="E9" s="12">
        <f>'stage 3'!$I$22</f>
        <v>32</v>
      </c>
      <c r="F9" s="20">
        <f>'stage 3'!$E$22</f>
        <v>0.05715277777777772</v>
      </c>
      <c r="G9" s="17">
        <f>'stage 3'!$F$22</f>
        <v>0.007447650202429143</v>
      </c>
      <c r="H9" s="13">
        <f>'stage 3'!$H$22</f>
        <v>33</v>
      </c>
      <c r="I9" s="14">
        <f>'stage 3'!$G$22</f>
        <v>0.17430555555555555</v>
      </c>
      <c r="J9" s="15">
        <f>I9/SUM(data!$B$3:B5)</f>
        <v>0.0070766296670030275</v>
      </c>
    </row>
    <row r="10" spans="1:10" ht="20.25" customHeight="1">
      <c r="A10">
        <v>4</v>
      </c>
      <c r="B10" t="s">
        <v>30</v>
      </c>
      <c r="C10" s="21">
        <f>'stage 4'!$C$22</f>
        <v>0.48680555555555555</v>
      </c>
      <c r="D10" s="22">
        <f>'stage 4'!$D$22</f>
        <v>0.5312962962962963</v>
      </c>
      <c r="E10" s="12">
        <f>'stage 4'!$I$22</f>
        <v>21</v>
      </c>
      <c r="F10" s="20">
        <f>'stage 4'!$E$22</f>
        <v>0.04449074074074072</v>
      </c>
      <c r="G10" s="17">
        <f>'stage 4'!$F$22</f>
        <v>0.006193850057670124</v>
      </c>
      <c r="H10" s="13">
        <f>'stage 4'!$H$22</f>
        <v>31</v>
      </c>
      <c r="I10" s="14">
        <f>'stage 4'!$G$22</f>
        <v>0.21879629629629627</v>
      </c>
      <c r="J10" s="15">
        <f>I10/SUM(data!$B$3:B6)</f>
        <v>0.006877314583333333</v>
      </c>
    </row>
    <row r="11" spans="1:10" ht="20.25" customHeight="1">
      <c r="A11">
        <v>5</v>
      </c>
      <c r="B11" t="s">
        <v>31</v>
      </c>
      <c r="C11" s="21">
        <f>'stage 5'!$C$22</f>
        <v>0.5312962962962963</v>
      </c>
      <c r="D11" s="22">
        <f>'stage 5'!$D$22</f>
        <v>0.6006018518518519</v>
      </c>
      <c r="E11" s="12">
        <f>'stage 5'!$I$22</f>
        <v>28</v>
      </c>
      <c r="F11" s="20">
        <f>'stage 5'!$E$22</f>
        <v>0.06930555555555562</v>
      </c>
      <c r="G11" s="17">
        <f>'stage 5'!$F$22</f>
        <v>0.006880720542874775</v>
      </c>
      <c r="H11" s="13">
        <f>'stage 5'!$H$22</f>
        <v>30</v>
      </c>
      <c r="I11" s="14">
        <f>'stage 5'!$G$22</f>
        <v>0.2881018518518519</v>
      </c>
      <c r="J11" s="15">
        <f>I11/SUM(data!$B$3:B7)</f>
        <v>0.006878133610245761</v>
      </c>
    </row>
    <row r="12" spans="1:10" ht="20.25" customHeight="1">
      <c r="A12">
        <v>6</v>
      </c>
      <c r="B12" t="s">
        <v>32</v>
      </c>
      <c r="C12" s="21" t="str">
        <f>'stage 6'!$D$22</f>
        <v>13:30:00</v>
      </c>
      <c r="D12" s="22">
        <f>'stage 6'!$E$22</f>
        <v>0.6318055555555556</v>
      </c>
      <c r="E12" s="12">
        <f>'stage 6'!$J$22</f>
        <v>27</v>
      </c>
      <c r="F12" s="20">
        <f>'stage 6'!$F$22</f>
        <v>0.06930555555555562</v>
      </c>
      <c r="G12" s="17">
        <f>'stage 6'!$G$22</f>
        <v>0.0066628721624850725</v>
      </c>
      <c r="H12" s="13">
        <f>'stage 6'!$I$22</f>
        <v>30</v>
      </c>
      <c r="I12" s="14">
        <f>'stage 6'!$H$22</f>
        <v>0.3574074074074075</v>
      </c>
      <c r="J12" s="15">
        <f>I12/SUM(data!$B$3:B8)</f>
        <v>0.006835311546840961</v>
      </c>
    </row>
    <row r="13" spans="1:10" ht="20.25" customHeight="1">
      <c r="A13">
        <v>7</v>
      </c>
      <c r="B13" t="s">
        <v>33</v>
      </c>
      <c r="C13" s="21">
        <f>'stage 7'!$C$22</f>
        <v>0.6318055555555556</v>
      </c>
      <c r="D13" s="22">
        <f>'stage 7'!$D$22</f>
        <v>0.6959953703703704</v>
      </c>
      <c r="E13" s="12">
        <f>'stage 7'!$I$22</f>
        <v>35</v>
      </c>
      <c r="F13" s="20">
        <f>'stage 7'!$E$22</f>
        <v>0.06418981481481478</v>
      </c>
      <c r="G13" s="17">
        <f>'stage 7'!$F$22</f>
        <v>0.007080431345670548</v>
      </c>
      <c r="H13" s="13">
        <f>'stage 7'!$H$22</f>
        <v>30</v>
      </c>
      <c r="I13" s="14">
        <f>'stage 7'!$G$22</f>
        <v>0.4215972222222223</v>
      </c>
      <c r="J13" s="15">
        <f>I13/SUM(data!$B$3:B9)</f>
        <v>0.0068715308892039716</v>
      </c>
    </row>
    <row r="14" spans="1:10" ht="20.25" customHeight="1">
      <c r="A14">
        <v>8</v>
      </c>
      <c r="B14" t="s">
        <v>34</v>
      </c>
      <c r="C14" s="21">
        <f>'stage 8'!$C$22</f>
        <v>0.6291666666666667</v>
      </c>
      <c r="D14" s="22">
        <f>'stage 8'!$D$22</f>
        <v>0.6793171296296295</v>
      </c>
      <c r="E14" s="12">
        <f>'stage 8'!$I$22</f>
        <v>24</v>
      </c>
      <c r="F14" s="20">
        <f>'stage 8'!$E$22</f>
        <v>0.05015046296296288</v>
      </c>
      <c r="G14" s="17">
        <f>'stage 8'!$F$22</f>
        <v>0.006390288730535752</v>
      </c>
      <c r="H14" s="13">
        <f>'stage 8'!$H$22</f>
        <v>30</v>
      </c>
      <c r="I14" s="14">
        <f>'stage 8'!$G$22</f>
        <v>0.4717476851851852</v>
      </c>
      <c r="J14" s="15">
        <f>I14/SUM(data!$B$3:B10)</f>
        <v>0.006816955254257581</v>
      </c>
    </row>
    <row r="15" spans="1:10" ht="20.25" customHeight="1">
      <c r="A15">
        <v>9</v>
      </c>
      <c r="B15" t="s">
        <v>42</v>
      </c>
      <c r="C15" s="21">
        <f>'stage 9'!$D$22</f>
        <v>0.6793171296296295</v>
      </c>
      <c r="D15" s="22">
        <f>'stage 9'!$E$22</f>
        <v>0.7512962962962964</v>
      </c>
      <c r="E15" s="12">
        <f>'stage 9'!$J$22</f>
        <v>32</v>
      </c>
      <c r="F15" s="20">
        <f>'stage 9'!$F$22</f>
        <v>0.07197916666666682</v>
      </c>
      <c r="G15" s="17">
        <f>'stage 9'!$G$22</f>
        <v>0.006750538461538476</v>
      </c>
      <c r="H15" s="13">
        <f>'stage 9'!$I$22</f>
        <v>32</v>
      </c>
      <c r="I15" s="14">
        <f>'stage 9'!$H$22</f>
        <v>0.543726851851852</v>
      </c>
      <c r="J15" s="15">
        <f>I15/SUM(data!$B$3:B11)</f>
        <v>0.006808087969086338</v>
      </c>
    </row>
    <row r="16" spans="1:10" ht="20.25" customHeight="1">
      <c r="A16">
        <v>10</v>
      </c>
      <c r="B16" t="s">
        <v>36</v>
      </c>
      <c r="C16" s="21">
        <f>'stage 10'!$D$22</f>
        <v>0.7512962962962964</v>
      </c>
      <c r="D16" s="22">
        <f>'stage 10'!$E$22</f>
        <v>0.8017592592592592</v>
      </c>
      <c r="E16" s="12">
        <f>'stage 10'!$J$22</f>
        <v>20</v>
      </c>
      <c r="F16" s="20">
        <f>'stage 10'!$F$22</f>
        <v>0.05046296296296282</v>
      </c>
      <c r="G16" s="17">
        <f>'stage 10'!$G$22</f>
        <v>0.0053890024330900095</v>
      </c>
      <c r="H16" s="13">
        <f>'stage 10'!$I$22</f>
        <v>31</v>
      </c>
      <c r="I16" s="14">
        <f>'stage 10'!$H$22</f>
        <v>0.5941898148148148</v>
      </c>
      <c r="J16" s="15">
        <f>I16/SUM(data!$B$3:B12)</f>
        <v>0.006659163045496751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45</v>
      </c>
    </row>
    <row r="4" spans="1:2" ht="12.75">
      <c r="A4" s="3" t="s">
        <v>5</v>
      </c>
      <c r="B4" s="3" t="s">
        <v>79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1'!$C$23</f>
        <v>0.3125</v>
      </c>
      <c r="D7" s="22">
        <f>'stage 1'!$D$23</f>
        <v>0.39822916666666663</v>
      </c>
      <c r="E7" s="12">
        <f>'stage 1'!$H$23</f>
        <v>35</v>
      </c>
      <c r="F7" s="20">
        <f>'stage 1'!$E$23</f>
        <v>0.08572916666666663</v>
      </c>
      <c r="G7" s="17">
        <f>'stage 1'!$F$23</f>
        <v>0.007327016463090811</v>
      </c>
      <c r="H7" s="13">
        <f>'stage 1'!$H$23</f>
        <v>35</v>
      </c>
      <c r="I7" s="14">
        <f>'stage 1'!$G$23</f>
        <v>0.08812499999999997</v>
      </c>
      <c r="J7" s="15">
        <f>I7/data!B3</f>
        <v>0.007531781200212425</v>
      </c>
    </row>
    <row r="8" spans="1:10" ht="20.25" customHeight="1">
      <c r="A8">
        <v>2</v>
      </c>
      <c r="B8" t="s">
        <v>28</v>
      </c>
      <c r="C8" s="21">
        <f>'stage 2'!$C$23</f>
        <v>0.39822916666666663</v>
      </c>
      <c r="D8" s="22">
        <f>'stage 2'!$D$23</f>
        <v>0.44296296296296295</v>
      </c>
      <c r="E8" s="12">
        <f>'stage 2'!$I$23</f>
        <v>35</v>
      </c>
      <c r="F8" s="20">
        <f>'stage 2'!$E$23</f>
        <v>0.04473379629629631</v>
      </c>
      <c r="G8" s="17">
        <f>'stage 2'!$F$23</f>
        <v>0.008509700551615448</v>
      </c>
      <c r="H8" s="13">
        <f>'stage 2'!$H$23</f>
        <v>35</v>
      </c>
      <c r="I8" s="14">
        <f>'stage 2'!$G$23</f>
        <v>0.13046296296296295</v>
      </c>
      <c r="J8" s="15">
        <f>I8/SUM(data!$B$3:B4)</f>
        <v>0.007693652864297056</v>
      </c>
    </row>
    <row r="9" spans="1:10" ht="20.25" customHeight="1">
      <c r="A9">
        <v>3</v>
      </c>
      <c r="B9" t="s">
        <v>41</v>
      </c>
      <c r="C9" s="21">
        <f>'stage 3'!$C$23</f>
        <v>0.44296296296296295</v>
      </c>
      <c r="D9" s="22">
        <f>'stage 3'!$D$23</f>
        <v>0.5001851851851852</v>
      </c>
      <c r="E9" s="12">
        <f>'stage 3'!$I$23</f>
        <v>33</v>
      </c>
      <c r="F9" s="20">
        <f>'stage 3'!$E$23</f>
        <v>0.05722222222222223</v>
      </c>
      <c r="G9" s="17">
        <f>'stage 3'!$F$23</f>
        <v>0.007456699595141702</v>
      </c>
      <c r="H9" s="13">
        <f>'stage 3'!$H$23</f>
        <v>35</v>
      </c>
      <c r="I9" s="14">
        <f>'stage 3'!$G$23</f>
        <v>0.18768518518518518</v>
      </c>
      <c r="J9" s="15">
        <f>I9/SUM(data!$B$3:B5)</f>
        <v>0.007619829128826102</v>
      </c>
    </row>
    <row r="10" spans="1:10" ht="20.25" customHeight="1">
      <c r="A10">
        <v>4</v>
      </c>
      <c r="B10" t="s">
        <v>30</v>
      </c>
      <c r="C10" s="21">
        <f>'stage 4'!$C$23</f>
        <v>0.5001851851851852</v>
      </c>
      <c r="D10" s="22">
        <f>'stage 4'!$D$23</f>
        <v>0.562349537037037</v>
      </c>
      <c r="E10" s="12">
        <f>'stage 4'!$I$23</f>
        <v>33</v>
      </c>
      <c r="F10" s="20">
        <f>'stage 4'!$E$23</f>
        <v>0.06216435185185187</v>
      </c>
      <c r="G10" s="17">
        <f>'stage 4'!$F$23</f>
        <v>0.008654310265282588</v>
      </c>
      <c r="H10" s="13">
        <f>'stage 4'!$H$23</f>
        <v>35</v>
      </c>
      <c r="I10" s="14">
        <f>'stage 4'!$G$23</f>
        <v>0.24984953703703705</v>
      </c>
      <c r="J10" s="15">
        <f>I10/SUM(data!$B$3:B6)</f>
        <v>0.007853395572916668</v>
      </c>
    </row>
    <row r="11" spans="1:10" ht="20.25" customHeight="1">
      <c r="A11">
        <v>5</v>
      </c>
      <c r="B11" t="s">
        <v>31</v>
      </c>
      <c r="C11" s="21">
        <f>'stage 5'!$C$23</f>
        <v>0.562349537037037</v>
      </c>
      <c r="D11" s="22">
        <f>'stage 5'!$D$23</f>
        <v>0.6290856481481482</v>
      </c>
      <c r="E11" s="12">
        <f>'stage 5'!$I$23</f>
        <v>25</v>
      </c>
      <c r="F11" s="20">
        <f>'stage 5'!$E$23</f>
        <v>0.06673611111111111</v>
      </c>
      <c r="G11" s="17">
        <f>'stage 5'!$F$23</f>
        <v>0.006625623689080814</v>
      </c>
      <c r="H11" s="13">
        <f>'stage 5'!$H$23</f>
        <v>34</v>
      </c>
      <c r="I11" s="14">
        <f>'stage 5'!$G$23</f>
        <v>0.31658564814814816</v>
      </c>
      <c r="J11" s="15">
        <f>I11/SUM(data!$B$3:B7)</f>
        <v>0.007558154774266924</v>
      </c>
    </row>
    <row r="12" spans="1:10" ht="20.25" customHeight="1">
      <c r="A12">
        <v>6</v>
      </c>
      <c r="B12" t="s">
        <v>32</v>
      </c>
      <c r="C12" s="21" t="str">
        <f>'stage 6'!$D$23</f>
        <v>13:30:00</v>
      </c>
      <c r="D12" s="22">
        <f>'stage 6'!$E$23</f>
        <v>0.6314930555555556</v>
      </c>
      <c r="E12" s="12">
        <f>'stage 6'!$J$23</f>
        <v>26</v>
      </c>
      <c r="F12" s="20">
        <f>'stage 6'!$F$23</f>
        <v>0.06899305555555557</v>
      </c>
      <c r="G12" s="17">
        <f>'stage 6'!$G$23</f>
        <v>0.00663282915173238</v>
      </c>
      <c r="H12" s="13">
        <f>'stage 6'!$I$23</f>
        <v>34</v>
      </c>
      <c r="I12" s="14">
        <f>'stage 6'!$H$23</f>
        <v>0.38557870370370373</v>
      </c>
      <c r="J12" s="15">
        <f>I12/SUM(data!$B$3:B8)</f>
        <v>0.007374079302832245</v>
      </c>
    </row>
    <row r="13" spans="1:10" ht="20.25" customHeight="1">
      <c r="A13">
        <v>7</v>
      </c>
      <c r="B13" t="s">
        <v>33</v>
      </c>
      <c r="C13" s="21">
        <f>'stage 7'!$C$23</f>
        <v>0.6314930555555556</v>
      </c>
      <c r="D13" s="22">
        <f>'stage 7'!$D$23</f>
        <v>0.6853356481481482</v>
      </c>
      <c r="E13" s="12">
        <f>'stage 7'!$I$23</f>
        <v>22</v>
      </c>
      <c r="F13" s="20">
        <f>'stage 7'!$E$23</f>
        <v>0.05384259259259261</v>
      </c>
      <c r="G13" s="17">
        <f>'stage 7'!$F$23</f>
        <v>0.005939085218185975</v>
      </c>
      <c r="H13" s="13">
        <f>'stage 7'!$H$23</f>
        <v>34</v>
      </c>
      <c r="I13" s="14">
        <f>'stage 7'!$G$23</f>
        <v>0.43942129629629634</v>
      </c>
      <c r="J13" s="15">
        <f>I13/SUM(data!$B$3:B9)</f>
        <v>0.007162041995813924</v>
      </c>
    </row>
    <row r="14" spans="1:10" ht="20.25" customHeight="1">
      <c r="A14">
        <v>8</v>
      </c>
      <c r="B14" t="s">
        <v>34</v>
      </c>
      <c r="C14" s="21">
        <f>'stage 8'!$C$23</f>
        <v>0.6853356481481482</v>
      </c>
      <c r="D14" s="22">
        <f>'stage 8'!$D$23</f>
        <v>0.7449305555555555</v>
      </c>
      <c r="E14" s="12">
        <f>'stage 8'!$I$23</f>
        <v>35</v>
      </c>
      <c r="F14" s="20">
        <f>'stage 8'!$E$23</f>
        <v>0.05959490740740736</v>
      </c>
      <c r="G14" s="17">
        <f>'stage 8'!$F$23</f>
        <v>0.007593721826339397</v>
      </c>
      <c r="H14" s="13">
        <f>'stage 8'!$H$23</f>
        <v>34</v>
      </c>
      <c r="I14" s="14">
        <f>'stage 8'!$G$23</f>
        <v>0.4990162037037037</v>
      </c>
      <c r="J14" s="15">
        <f>I14/SUM(data!$B$3:B10)</f>
        <v>0.007210996977043489</v>
      </c>
    </row>
    <row r="15" spans="1:10" ht="20.25" customHeight="1">
      <c r="A15">
        <v>9</v>
      </c>
      <c r="B15" t="s">
        <v>42</v>
      </c>
      <c r="C15" s="21" t="str">
        <f>'stage 9'!$D$23</f>
        <v>16:30:00</v>
      </c>
      <c r="D15" s="22">
        <f>'stage 9'!$E$23</f>
        <v>0.7517592592592592</v>
      </c>
      <c r="E15" s="12">
        <f>'stage 9'!$J$23</f>
        <v>27</v>
      </c>
      <c r="F15" s="20">
        <f>'stage 9'!$F$23</f>
        <v>0.06425925925925924</v>
      </c>
      <c r="G15" s="17">
        <f>'stage 9'!$G$23</f>
        <v>0.006026529914529914</v>
      </c>
      <c r="H15" s="13">
        <f>'stage 9'!$I$23</f>
        <v>33</v>
      </c>
      <c r="I15" s="14">
        <f>'stage 9'!$H$23</f>
        <v>0.5632754629629629</v>
      </c>
      <c r="J15" s="15">
        <f>I15/SUM(data!$B$3:B11)</f>
        <v>0.007052859150911591</v>
      </c>
    </row>
    <row r="16" spans="1:10" ht="20.25" customHeight="1">
      <c r="A16">
        <v>10</v>
      </c>
      <c r="B16" t="s">
        <v>36</v>
      </c>
      <c r="C16" s="21">
        <f>'stage 10'!$D$23</f>
        <v>0.7517592592592592</v>
      </c>
      <c r="D16" s="22">
        <f>'stage 10'!$E$23</f>
        <v>0.8152546296296297</v>
      </c>
      <c r="E16" s="12">
        <f>'stage 10'!$J$23</f>
        <v>31</v>
      </c>
      <c r="F16" s="20">
        <f>'stage 10'!$F$23</f>
        <v>0.06349537037037045</v>
      </c>
      <c r="G16" s="17">
        <f>'stage 10'!$G$23</f>
        <v>0.006780749391727504</v>
      </c>
      <c r="H16" s="13">
        <f>'stage 10'!$I$23</f>
        <v>34</v>
      </c>
      <c r="I16" s="14">
        <f>'stage 10'!$H$23</f>
        <v>0.6267708333333334</v>
      </c>
      <c r="J16" s="15">
        <f>I16/SUM(data!$B$3:B12)</f>
        <v>0.0070243027855153226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46</v>
      </c>
    </row>
    <row r="4" spans="1:2" ht="12.75">
      <c r="A4" s="3" t="s">
        <v>5</v>
      </c>
      <c r="B4" s="3" t="s">
        <v>48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1'!$C$24</f>
        <v>0.3125</v>
      </c>
      <c r="D7" s="22">
        <f>'stage 1'!$D$24</f>
        <v>0.3721643518518518</v>
      </c>
      <c r="E7" s="12">
        <f>'stage 1'!$H$24</f>
        <v>17</v>
      </c>
      <c r="F7" s="22">
        <f>'stage 1'!$E$24</f>
        <v>0.059664351851851816</v>
      </c>
      <c r="G7" s="17">
        <f>'stage 1'!$F$24</f>
        <v>0.005099334395468222</v>
      </c>
      <c r="H7" s="13">
        <f>'stage 1'!$H$24</f>
        <v>17</v>
      </c>
      <c r="I7" s="14">
        <f>'stage 1'!$G$24</f>
        <v>0.059664351851851816</v>
      </c>
      <c r="J7" s="15">
        <f>I7/data!B3</f>
        <v>0.005099334395468222</v>
      </c>
    </row>
    <row r="8" spans="1:10" ht="20.25" customHeight="1">
      <c r="A8">
        <v>2</v>
      </c>
      <c r="B8" t="s">
        <v>28</v>
      </c>
      <c r="C8" s="21">
        <f>'stage 2'!$C$24</f>
        <v>0.3721643518518518</v>
      </c>
      <c r="D8" s="22">
        <f>'stage 2'!$D$24</f>
        <v>0.4046412037037037</v>
      </c>
      <c r="E8" s="12">
        <f>'stage 2'!$I$24</f>
        <v>11</v>
      </c>
      <c r="F8" s="22">
        <f>'stage 2'!$E$24</f>
        <v>0.032476851851851896</v>
      </c>
      <c r="G8" s="17">
        <f>'stage 2'!$F$24</f>
        <v>0.006178064617809308</v>
      </c>
      <c r="H8" s="13">
        <f>'stage 2'!$H$24</f>
        <v>15</v>
      </c>
      <c r="I8" s="14">
        <f>'stage 2'!$G$24</f>
        <v>0.09214120370370371</v>
      </c>
      <c r="J8" s="15">
        <f>I8/SUM(data!$B$3:B4)</f>
        <v>0.005433744717234641</v>
      </c>
    </row>
    <row r="9" spans="1:10" ht="20.25" customHeight="1">
      <c r="A9">
        <v>3</v>
      </c>
      <c r="B9" t="s">
        <v>41</v>
      </c>
      <c r="C9" s="21">
        <f>'stage 3'!$C$24</f>
        <v>0.4046412037037037</v>
      </c>
      <c r="D9" s="22">
        <f>'stage 3'!$D$24</f>
        <v>0.44563657407407403</v>
      </c>
      <c r="E9" s="12">
        <f>'stage 3'!$I$24</f>
        <v>8</v>
      </c>
      <c r="F9" s="22">
        <f>'stage 3'!$E$24</f>
        <v>0.04099537037037032</v>
      </c>
      <c r="G9" s="17">
        <f>'stage 3'!$F$24</f>
        <v>0.00534215816464237</v>
      </c>
      <c r="H9" s="13">
        <f>'stage 3'!$H$24</f>
        <v>10</v>
      </c>
      <c r="I9" s="14">
        <f>'stage 3'!$G$24</f>
        <v>0.13313657407407403</v>
      </c>
      <c r="J9" s="15">
        <f>I9/SUM(data!$B$3:B5)</f>
        <v>0.005405210561722165</v>
      </c>
    </row>
    <row r="10" spans="1:10" ht="20.25" customHeight="1">
      <c r="A10">
        <v>4</v>
      </c>
      <c r="B10" t="s">
        <v>30</v>
      </c>
      <c r="C10" s="21">
        <f>'stage 4'!$C$24</f>
        <v>0.44563657407407403</v>
      </c>
      <c r="D10" s="22">
        <f>'stage 4'!$D$24</f>
        <v>0.48282407407407407</v>
      </c>
      <c r="E10" s="12">
        <f>'stage 4'!$I$24</f>
        <v>6</v>
      </c>
      <c r="F10" s="22">
        <f>'stage 4'!$E$24</f>
        <v>0.03718750000000004</v>
      </c>
      <c r="G10" s="17">
        <f>'stage 4'!$F$24</f>
        <v>0.0051771176470588294</v>
      </c>
      <c r="H10" s="13">
        <f>'stage 4'!$H$24</f>
        <v>7</v>
      </c>
      <c r="I10" s="14">
        <f>'stage 4'!$G$24</f>
        <v>0.17032407407407407</v>
      </c>
      <c r="J10" s="15">
        <f>I10/SUM(data!$B$3:B6)</f>
        <v>0.005353711458333334</v>
      </c>
    </row>
    <row r="11" spans="1:10" ht="20.25" customHeight="1">
      <c r="A11">
        <v>5</v>
      </c>
      <c r="B11" t="s">
        <v>31</v>
      </c>
      <c r="C11" s="21">
        <f>'stage 5'!$C$24</f>
        <v>0.48282407407407407</v>
      </c>
      <c r="D11" s="22">
        <f>'stage 5'!$D$24</f>
        <v>0.5465625</v>
      </c>
      <c r="E11" s="12">
        <f>'stage 5'!$I$24</f>
        <v>22</v>
      </c>
      <c r="F11" s="22">
        <f>'stage 5'!$E$24</f>
        <v>0.06373842592592588</v>
      </c>
      <c r="G11" s="17">
        <f>'stage 5'!$F$24</f>
        <v>0.0063280106929878635</v>
      </c>
      <c r="H11" s="13">
        <f>'stage 5'!$H$24</f>
        <v>13</v>
      </c>
      <c r="I11" s="14">
        <f>'stage 5'!$G$24</f>
        <v>0.23406249999999995</v>
      </c>
      <c r="J11" s="15">
        <f>I11/SUM(data!$B$3:B7)</f>
        <v>0.005587999999999999</v>
      </c>
    </row>
    <row r="12" spans="1:10" ht="20.25" customHeight="1">
      <c r="A12">
        <v>6</v>
      </c>
      <c r="B12" t="s">
        <v>32</v>
      </c>
      <c r="C12" s="21">
        <f>'stage 6'!$D$24</f>
        <v>0.5465625</v>
      </c>
      <c r="D12" s="22">
        <f>'stage 6'!$E$24</f>
        <v>0.6073958333333334</v>
      </c>
      <c r="E12" s="12">
        <f>'stage 6'!$J$24</f>
        <v>18</v>
      </c>
      <c r="F12" s="22">
        <f>'stage 6'!$F$24</f>
        <v>0.060833333333333406</v>
      </c>
      <c r="G12" s="17">
        <f>'stage 6'!$G$24</f>
        <v>0.005848372759856639</v>
      </c>
      <c r="H12" s="13">
        <f>'stage 6'!$I$24</f>
        <v>12</v>
      </c>
      <c r="I12" s="14">
        <f>'stage 6'!$H$24</f>
        <v>0.29489583333333336</v>
      </c>
      <c r="J12" s="15">
        <f>I12/SUM(data!$B$3:B8)</f>
        <v>0.005639796078431373</v>
      </c>
    </row>
    <row r="13" spans="1:10" ht="20.25" customHeight="1">
      <c r="A13">
        <v>7</v>
      </c>
      <c r="B13" t="s">
        <v>33</v>
      </c>
      <c r="C13" s="21">
        <f>'stage 7'!$C$24</f>
        <v>0.6073958333333334</v>
      </c>
      <c r="D13" s="22">
        <f>'stage 7'!$D$24</f>
        <v>0.6586458333333333</v>
      </c>
      <c r="E13" s="12">
        <f>'stage 7'!$I$24</f>
        <v>16</v>
      </c>
      <c r="F13" s="22">
        <f>'stage 7'!$E$24</f>
        <v>0.05124999999999991</v>
      </c>
      <c r="G13" s="17">
        <f>'stage 7'!$F$24</f>
        <v>0.005653110349554479</v>
      </c>
      <c r="H13" s="13">
        <f>'stage 7'!$H$24</f>
        <v>13</v>
      </c>
      <c r="I13" s="14">
        <f>'stage 7'!$G$24</f>
        <v>0.34614583333333326</v>
      </c>
      <c r="J13" s="15">
        <f>I13/SUM(data!$B$3:B9)</f>
        <v>0.005641763419080413</v>
      </c>
    </row>
    <row r="14" spans="1:10" ht="20.25" customHeight="1">
      <c r="A14">
        <v>8</v>
      </c>
      <c r="B14" t="s">
        <v>34</v>
      </c>
      <c r="C14" s="21">
        <f>'stage 8'!$C$24</f>
        <v>0.6586458333333333</v>
      </c>
      <c r="D14" s="22">
        <f>'stage 8'!$D$24</f>
        <v>0.700763888888889</v>
      </c>
      <c r="E14" s="12">
        <f>'stage 8'!$I$24</f>
        <v>10</v>
      </c>
      <c r="F14" s="22">
        <f>'stage 8'!$E$24</f>
        <v>0.0421180555555557</v>
      </c>
      <c r="G14" s="17">
        <f>'stage 8'!$F$24</f>
        <v>0.005366780680918466</v>
      </c>
      <c r="H14" s="13">
        <f>'stage 8'!$H$24</f>
        <v>12</v>
      </c>
      <c r="I14" s="14">
        <f>'stage 8'!$G$24</f>
        <v>0.38826388888888896</v>
      </c>
      <c r="J14" s="15">
        <f>I14/SUM(data!$B$3:B10)</f>
        <v>0.005610578791416003</v>
      </c>
    </row>
    <row r="15" spans="1:10" ht="20.25" customHeight="1">
      <c r="A15">
        <v>9</v>
      </c>
      <c r="B15" t="s">
        <v>42</v>
      </c>
      <c r="C15" s="21" t="str">
        <f>'stage 9'!$D$24</f>
        <v>16:30:00</v>
      </c>
      <c r="D15" s="22">
        <f>'stage 9'!$E$24</f>
        <v>0.7397916666666666</v>
      </c>
      <c r="E15" s="12">
        <f>'stage 9'!$J$24</f>
        <v>11</v>
      </c>
      <c r="F15" s="22">
        <f>'stage 9'!$F$24</f>
        <v>0.052291666666666625</v>
      </c>
      <c r="G15" s="17">
        <f>'stage 9'!$G$24</f>
        <v>0.004904153846153843</v>
      </c>
      <c r="H15" s="13">
        <f>'stage 9'!$I$24</f>
        <v>12</v>
      </c>
      <c r="I15" s="14">
        <f>'stage 9'!$H$24</f>
        <v>0.4405555555555556</v>
      </c>
      <c r="J15" s="15">
        <f>I15/SUM(data!$B$3:B11)</f>
        <v>0.005516264218470398</v>
      </c>
    </row>
    <row r="16" spans="1:10" ht="20.25" customHeight="1">
      <c r="A16">
        <v>10</v>
      </c>
      <c r="B16" t="s">
        <v>36</v>
      </c>
      <c r="C16" s="21">
        <f>'stage 10'!$D$24</f>
        <v>0.7397916666666666</v>
      </c>
      <c r="D16" s="22">
        <f>'stage 10'!$E$24</f>
        <v>0.8199305555555556</v>
      </c>
      <c r="E16" s="12">
        <f>'stage 10'!$J$24</f>
        <v>34</v>
      </c>
      <c r="F16" s="22">
        <f>'stage 10'!$F$24</f>
        <v>0.08013888888888898</v>
      </c>
      <c r="G16" s="17">
        <f>'stage 10'!$G$24</f>
        <v>0.008558131386861324</v>
      </c>
      <c r="H16" s="13">
        <f>'stage 10'!$I$24</f>
        <v>19</v>
      </c>
      <c r="I16" s="14">
        <f>'stage 10'!$H$24</f>
        <v>0.5206944444444446</v>
      </c>
      <c r="J16" s="15">
        <f>I16/SUM(data!$B$3:B12)</f>
        <v>0.005835490807799445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8"/>
  <sheetViews>
    <sheetView workbookViewId="0" topLeftCell="A1">
      <selection activeCell="D34" sqref="D34"/>
    </sheetView>
  </sheetViews>
  <sheetFormatPr defaultColWidth="9.140625" defaultRowHeight="12.75"/>
  <cols>
    <col min="1" max="1" width="14.00390625" style="0" bestFit="1" customWidth="1"/>
    <col min="2" max="2" width="31.421875" style="0" bestFit="1" customWidth="1"/>
    <col min="3" max="3" width="10.57421875" style="0" bestFit="1" customWidth="1"/>
    <col min="4" max="4" width="11.7109375" style="0" bestFit="1" customWidth="1"/>
    <col min="5" max="5" width="8.140625" style="0" bestFit="1" customWidth="1"/>
    <col min="6" max="6" width="8.7109375" style="0" bestFit="1" customWidth="1"/>
    <col min="7" max="7" width="11.28125" style="0" customWidth="1"/>
    <col min="8" max="8" width="12.14062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2</v>
      </c>
    </row>
    <row r="4" spans="1:2" ht="12.75">
      <c r="A4" s="3" t="s">
        <v>2</v>
      </c>
      <c r="B4" s="3" t="s">
        <v>28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1'!D7</f>
        <v>0.37138888888888894</v>
      </c>
      <c r="D7" s="39">
        <v>0.3982986111111111</v>
      </c>
      <c r="E7" s="38">
        <f aca="true" t="shared" si="0" ref="E7:E21">D7-C7</f>
        <v>0.026909722222222154</v>
      </c>
      <c r="F7" s="38">
        <f>E7/data!$B$4</f>
        <v>0.005119030732860508</v>
      </c>
      <c r="G7" s="38">
        <f>'stage 1'!E7+'stage 2'!E7</f>
        <v>0.08579861111111109</v>
      </c>
      <c r="H7" s="40">
        <f aca="true" t="shared" si="1" ref="H7:H21">RANK(G7,G$7:G$41,3)</f>
        <v>6</v>
      </c>
      <c r="I7" s="40">
        <f aca="true" t="shared" si="2" ref="I7:I21">RANK(E7,E$7:E$41,3)</f>
        <v>6</v>
      </c>
    </row>
    <row r="8" spans="1:9" ht="12.75">
      <c r="A8" s="48">
        <v>30</v>
      </c>
      <c r="B8" s="37" t="s">
        <v>17</v>
      </c>
      <c r="C8" s="38">
        <f>'stage 1'!D8</f>
        <v>0.3839930555555555</v>
      </c>
      <c r="D8" s="39">
        <v>0.41804398148148153</v>
      </c>
      <c r="E8" s="38">
        <f t="shared" si="0"/>
        <v>0.03405092592592601</v>
      </c>
      <c r="F8" s="38">
        <f>E8/data!$B$4</f>
        <v>0.006477500394011049</v>
      </c>
      <c r="G8" s="38">
        <f>'stage 1'!E8+'stage 2'!E8</f>
        <v>0.10554398148148153</v>
      </c>
      <c r="H8" s="40">
        <f t="shared" si="1"/>
        <v>28</v>
      </c>
      <c r="I8" s="40">
        <f t="shared" si="2"/>
        <v>17</v>
      </c>
    </row>
    <row r="9" spans="1:9" ht="12.75">
      <c r="A9" s="48">
        <v>31</v>
      </c>
      <c r="B9" s="37" t="s">
        <v>18</v>
      </c>
      <c r="C9" s="38">
        <f>'stage 1'!D9</f>
        <v>0.3657986111111111</v>
      </c>
      <c r="D9" s="39">
        <v>0.39998842592592593</v>
      </c>
      <c r="E9" s="38">
        <f t="shared" si="0"/>
        <v>0.03418981481481481</v>
      </c>
      <c r="F9" s="38">
        <f>E9/data!$B$4</f>
        <v>0.006503921197793538</v>
      </c>
      <c r="G9" s="38">
        <f>'stage 1'!E9+'stage 2'!E9</f>
        <v>0.08748842592592593</v>
      </c>
      <c r="H9" s="40">
        <f t="shared" si="1"/>
        <v>8</v>
      </c>
      <c r="I9" s="40">
        <f t="shared" si="2"/>
        <v>19</v>
      </c>
    </row>
    <row r="10" spans="1:9" ht="12.75">
      <c r="A10" s="48">
        <v>32</v>
      </c>
      <c r="B10" s="37" t="s">
        <v>45</v>
      </c>
      <c r="C10" s="38">
        <f>'stage 1'!D10</f>
        <v>0.37038194444444444</v>
      </c>
      <c r="D10" s="39">
        <v>0.4065625</v>
      </c>
      <c r="E10" s="38">
        <f t="shared" si="0"/>
        <v>0.03618055555555555</v>
      </c>
      <c r="F10" s="38">
        <f>E10/data!$B$4</f>
        <v>0.0068826193853427885</v>
      </c>
      <c r="G10" s="38">
        <f>'stage 1'!E10+'stage 2'!E10</f>
        <v>0.0940625</v>
      </c>
      <c r="H10" s="40">
        <f t="shared" si="1"/>
        <v>17</v>
      </c>
      <c r="I10" s="40">
        <f t="shared" si="2"/>
        <v>28</v>
      </c>
    </row>
    <row r="11" spans="1:9" ht="12.75">
      <c r="A11" s="48">
        <v>33</v>
      </c>
      <c r="B11" s="37" t="s">
        <v>16</v>
      </c>
      <c r="C11" s="38">
        <f>'stage 1'!D11</f>
        <v>0.36847222222222226</v>
      </c>
      <c r="D11" s="39">
        <v>0.4023495370370371</v>
      </c>
      <c r="E11" s="38">
        <f t="shared" si="0"/>
        <v>0.03387731481481482</v>
      </c>
      <c r="F11" s="38">
        <f>E11/data!$B$4</f>
        <v>0.006444474389282901</v>
      </c>
      <c r="G11" s="38">
        <f>'stage 1'!E11+'stage 2'!E11</f>
        <v>0.08984953703703707</v>
      </c>
      <c r="H11" s="40">
        <f t="shared" si="1"/>
        <v>11</v>
      </c>
      <c r="I11" s="40">
        <f t="shared" si="2"/>
        <v>15</v>
      </c>
    </row>
    <row r="12" spans="1:9" ht="12.75">
      <c r="A12" s="48">
        <v>34</v>
      </c>
      <c r="B12" s="37" t="s">
        <v>67</v>
      </c>
      <c r="C12" s="38">
        <f>'stage 1'!D12</f>
        <v>0.36803240740740745</v>
      </c>
      <c r="D12" s="39">
        <v>0.40277777777777773</v>
      </c>
      <c r="E12" s="38">
        <f t="shared" si="0"/>
        <v>0.03474537037037029</v>
      </c>
      <c r="F12" s="38">
        <f>E12/data!$B$4</f>
        <v>0.006609604412923547</v>
      </c>
      <c r="G12" s="38">
        <f>'stage 1'!E12+'stage 2'!E12</f>
        <v>0.09027777777777773</v>
      </c>
      <c r="H12" s="40">
        <f t="shared" si="1"/>
        <v>13</v>
      </c>
      <c r="I12" s="40">
        <f t="shared" si="2"/>
        <v>22</v>
      </c>
    </row>
    <row r="13" spans="1:9" ht="12.75">
      <c r="A13" s="48">
        <v>35</v>
      </c>
      <c r="B13" s="37" t="s">
        <v>69</v>
      </c>
      <c r="C13" s="38">
        <f>'stage 1'!D13</f>
        <v>0.3677430555555556</v>
      </c>
      <c r="D13" s="39">
        <v>0.40327546296296296</v>
      </c>
      <c r="E13" s="38">
        <f t="shared" si="0"/>
        <v>0.035532407407407374</v>
      </c>
      <c r="F13" s="38">
        <f>E13/data!$B$4</f>
        <v>0.006759322301024422</v>
      </c>
      <c r="G13" s="38">
        <f>'stage 1'!E13+'stage 2'!E13</f>
        <v>0.09077546296296296</v>
      </c>
      <c r="H13" s="40">
        <f t="shared" si="1"/>
        <v>14</v>
      </c>
      <c r="I13" s="40">
        <f t="shared" si="2"/>
        <v>26</v>
      </c>
    </row>
    <row r="14" spans="1:9" ht="12.75">
      <c r="A14" s="48">
        <v>36</v>
      </c>
      <c r="B14" s="37" t="s">
        <v>70</v>
      </c>
      <c r="C14" s="38">
        <f>'stage 1'!D14</f>
        <v>0.3753356481481482</v>
      </c>
      <c r="D14" s="39">
        <v>0.4019212962962963</v>
      </c>
      <c r="E14" s="38">
        <f t="shared" si="0"/>
        <v>0.026585648148148122</v>
      </c>
      <c r="F14" s="38">
        <f>E14/data!$B$4</f>
        <v>0.005057382190701335</v>
      </c>
      <c r="G14" s="38">
        <f>'stage 1'!E14+'stage 2'!E14</f>
        <v>0.0894212962962963</v>
      </c>
      <c r="H14" s="40">
        <f t="shared" si="1"/>
        <v>10</v>
      </c>
      <c r="I14" s="40">
        <f t="shared" si="2"/>
        <v>4</v>
      </c>
    </row>
    <row r="15" spans="1:9" ht="12.75">
      <c r="A15" s="48">
        <v>37</v>
      </c>
      <c r="B15" s="37" t="s">
        <v>71</v>
      </c>
      <c r="C15" s="38">
        <f>'stage 1'!D15</f>
        <v>0.3765162037037037</v>
      </c>
      <c r="D15" s="39">
        <v>0.4119097222222223</v>
      </c>
      <c r="E15" s="38">
        <f t="shared" si="0"/>
        <v>0.035393518518518574</v>
      </c>
      <c r="F15" s="38">
        <f>E15/data!$B$4</f>
        <v>0.006732901497241934</v>
      </c>
      <c r="G15" s="38">
        <f>'stage 1'!E15+'stage 2'!E15</f>
        <v>0.09940972222222227</v>
      </c>
      <c r="H15" s="40">
        <f t="shared" si="1"/>
        <v>24</v>
      </c>
      <c r="I15" s="40">
        <f t="shared" si="2"/>
        <v>25</v>
      </c>
    </row>
    <row r="16" spans="1:9" ht="12.75">
      <c r="A16" s="48">
        <v>38</v>
      </c>
      <c r="B16" s="40" t="s">
        <v>21</v>
      </c>
      <c r="C16" s="38">
        <f>'stage 1'!D16</f>
        <v>0.36489583333333336</v>
      </c>
      <c r="D16" s="39">
        <v>0.38972222222222225</v>
      </c>
      <c r="E16" s="38">
        <f t="shared" si="0"/>
        <v>0.024826388888888884</v>
      </c>
      <c r="F16" s="38">
        <f>E16/data!$B$4</f>
        <v>0.004722718676122931</v>
      </c>
      <c r="G16" s="38">
        <f>'stage 1'!E16+'stage 2'!E16</f>
        <v>0.07722222222222225</v>
      </c>
      <c r="H16" s="40">
        <f t="shared" si="1"/>
        <v>1</v>
      </c>
      <c r="I16" s="40">
        <f t="shared" si="2"/>
        <v>1</v>
      </c>
    </row>
    <row r="17" spans="1:9" ht="12.75">
      <c r="A17" s="48">
        <v>39</v>
      </c>
      <c r="B17" s="40" t="s">
        <v>15</v>
      </c>
      <c r="C17" s="38">
        <f>'stage 1'!D17</f>
        <v>0.3705439814814815</v>
      </c>
      <c r="D17" s="39">
        <v>0.3968634259259259</v>
      </c>
      <c r="E17" s="38">
        <f t="shared" si="0"/>
        <v>0.026319444444444395</v>
      </c>
      <c r="F17" s="38">
        <f>E17/data!$B$4</f>
        <v>0.005006742316784861</v>
      </c>
      <c r="G17" s="38">
        <f>'stage 1'!E17+'stage 2'!E17</f>
        <v>0.08436342592592588</v>
      </c>
      <c r="H17" s="40">
        <f t="shared" si="1"/>
        <v>4</v>
      </c>
      <c r="I17" s="40">
        <f t="shared" si="2"/>
        <v>2</v>
      </c>
    </row>
    <row r="18" spans="1:9" ht="12.75">
      <c r="A18" s="48">
        <v>40</v>
      </c>
      <c r="B18" s="37" t="s">
        <v>87</v>
      </c>
      <c r="C18" s="38">
        <f>'stage 1'!D18</f>
        <v>0.37737268518518513</v>
      </c>
      <c r="D18" s="39">
        <v>0.41098379629629633</v>
      </c>
      <c r="E18" s="38">
        <f t="shared" si="0"/>
        <v>0.0336111111111112</v>
      </c>
      <c r="F18" s="38">
        <f>E18/data!$B$4</f>
        <v>0.006393834515366448</v>
      </c>
      <c r="G18" s="38">
        <f>'stage 1'!E18+'stage 2'!E18</f>
        <v>0.09848379629629633</v>
      </c>
      <c r="H18" s="40">
        <f t="shared" si="1"/>
        <v>23</v>
      </c>
      <c r="I18" s="40">
        <f t="shared" si="2"/>
        <v>14</v>
      </c>
    </row>
    <row r="19" spans="1:9" ht="12.75">
      <c r="A19" s="48">
        <v>41</v>
      </c>
      <c r="B19" s="37" t="s">
        <v>88</v>
      </c>
      <c r="C19" s="38">
        <f>'stage 1'!D19</f>
        <v>0.36800925925925926</v>
      </c>
      <c r="D19" s="39">
        <v>0.40107638888888886</v>
      </c>
      <c r="E19" s="38">
        <f t="shared" si="0"/>
        <v>0.0330671296296296</v>
      </c>
      <c r="F19" s="38">
        <f>E19/data!$B$4</f>
        <v>0.006290353033884943</v>
      </c>
      <c r="G19" s="38">
        <f>'stage 1'!E19+'stage 2'!E19</f>
        <v>0.08857638888888886</v>
      </c>
      <c r="H19" s="40">
        <f t="shared" si="1"/>
        <v>9</v>
      </c>
      <c r="I19" s="40">
        <f t="shared" si="2"/>
        <v>12</v>
      </c>
    </row>
    <row r="20" spans="1:9" ht="12.75">
      <c r="A20" s="48">
        <v>42</v>
      </c>
      <c r="B20" s="37" t="s">
        <v>63</v>
      </c>
      <c r="C20" s="38">
        <f>'stage 1'!D20</f>
        <v>0.37623842592592593</v>
      </c>
      <c r="D20" s="39">
        <v>0.41033564814814816</v>
      </c>
      <c r="E20" s="38">
        <f t="shared" si="0"/>
        <v>0.03409722222222222</v>
      </c>
      <c r="F20" s="38">
        <f>E20/data!$B$4</f>
        <v>0.006486307328605201</v>
      </c>
      <c r="G20" s="38">
        <f>'stage 1'!E20+'stage 2'!E20</f>
        <v>0.09783564814814816</v>
      </c>
      <c r="H20" s="40">
        <f t="shared" si="1"/>
        <v>22</v>
      </c>
      <c r="I20" s="40">
        <f t="shared" si="2"/>
        <v>18</v>
      </c>
    </row>
    <row r="21" spans="1:9" ht="12.75">
      <c r="A21" s="48">
        <v>43</v>
      </c>
      <c r="B21" s="37" t="s">
        <v>72</v>
      </c>
      <c r="C21" s="38">
        <f>'stage 1'!D21</f>
        <v>0.38666666666666666</v>
      </c>
      <c r="D21" s="39">
        <v>0.4241898148148148</v>
      </c>
      <c r="E21" s="38">
        <f t="shared" si="0"/>
        <v>0.03752314814814817</v>
      </c>
      <c r="F21" s="38">
        <f>E21/data!$B$4</f>
        <v>0.007138020488573684</v>
      </c>
      <c r="G21" s="38">
        <f>'stage 1'!E21+'stage 2'!E21</f>
        <v>0.11168981481481483</v>
      </c>
      <c r="H21" s="40">
        <f t="shared" si="1"/>
        <v>30</v>
      </c>
      <c r="I21" s="40">
        <f t="shared" si="2"/>
        <v>29</v>
      </c>
    </row>
    <row r="22" spans="1:9" ht="12.75">
      <c r="A22" s="48">
        <v>44</v>
      </c>
      <c r="B22" s="37" t="s">
        <v>73</v>
      </c>
      <c r="C22" s="38">
        <f>'stage 1'!D22</f>
        <v>0.39168981481481485</v>
      </c>
      <c r="D22" s="39">
        <v>0.42965277777777783</v>
      </c>
      <c r="E22" s="38">
        <f aca="true" t="shared" si="3" ref="E22:E34">D22-C22</f>
        <v>0.037962962962962976</v>
      </c>
      <c r="F22" s="38">
        <f>E22/data!$B$4</f>
        <v>0.007221686367218285</v>
      </c>
      <c r="G22" s="38">
        <f>'stage 1'!E22+'stage 2'!E22</f>
        <v>0.11715277777777783</v>
      </c>
      <c r="H22" s="40">
        <f aca="true" t="shared" si="4" ref="H22:H34">RANK(G22,G$7:G$41,3)</f>
        <v>33</v>
      </c>
      <c r="I22" s="40">
        <f aca="true" t="shared" si="5" ref="I22:I34">RANK(E22,E$7:E$41,3)</f>
        <v>30</v>
      </c>
    </row>
    <row r="23" spans="1:9" ht="12.75">
      <c r="A23" s="48">
        <v>45</v>
      </c>
      <c r="B23" s="37" t="s">
        <v>79</v>
      </c>
      <c r="C23" s="38">
        <f>'stage 1'!D23</f>
        <v>0.39822916666666663</v>
      </c>
      <c r="D23" s="39">
        <v>0.44296296296296295</v>
      </c>
      <c r="E23" s="38">
        <f t="shared" si="3"/>
        <v>0.04473379629629631</v>
      </c>
      <c r="F23" s="38">
        <f>E23/data!$B$4</f>
        <v>0.008509700551615448</v>
      </c>
      <c r="G23" s="38">
        <f>'stage 1'!E23+'stage 2'!E23</f>
        <v>0.13046296296296295</v>
      </c>
      <c r="H23" s="40">
        <f t="shared" si="4"/>
        <v>35</v>
      </c>
      <c r="I23" s="40">
        <f t="shared" si="5"/>
        <v>35</v>
      </c>
    </row>
    <row r="24" spans="1:9" ht="12.75">
      <c r="A24" s="48">
        <v>46</v>
      </c>
      <c r="B24" s="37" t="s">
        <v>48</v>
      </c>
      <c r="C24" s="38">
        <f>'stage 1'!D24</f>
        <v>0.3721643518518518</v>
      </c>
      <c r="D24" s="39">
        <v>0.4046412037037037</v>
      </c>
      <c r="E24" s="38">
        <f t="shared" si="3"/>
        <v>0.032476851851851896</v>
      </c>
      <c r="F24" s="38">
        <f>E24/data!$B$4</f>
        <v>0.006178064617809308</v>
      </c>
      <c r="G24" s="38">
        <f>'stage 1'!E24+'stage 2'!E24</f>
        <v>0.09214120370370371</v>
      </c>
      <c r="H24" s="40">
        <f t="shared" si="4"/>
        <v>15</v>
      </c>
      <c r="I24" s="40">
        <f t="shared" si="5"/>
        <v>11</v>
      </c>
    </row>
    <row r="25" spans="1:9" ht="12.75">
      <c r="A25" s="48">
        <v>47</v>
      </c>
      <c r="B25" s="37" t="s">
        <v>78</v>
      </c>
      <c r="C25" s="38">
        <f>'stage 1'!D25</f>
        <v>0.39068287037037036</v>
      </c>
      <c r="D25" s="39">
        <v>0.4293865740740741</v>
      </c>
      <c r="E25" s="38">
        <f t="shared" si="3"/>
        <v>0.03870370370370374</v>
      </c>
      <c r="F25" s="38">
        <f>E25/data!$B$4</f>
        <v>0.007362597320724988</v>
      </c>
      <c r="G25" s="38">
        <f>'stage 1'!E25+'stage 2'!E25</f>
        <v>0.1168865740740741</v>
      </c>
      <c r="H25" s="40">
        <f t="shared" si="4"/>
        <v>32</v>
      </c>
      <c r="I25" s="40">
        <f t="shared" si="5"/>
        <v>32</v>
      </c>
    </row>
    <row r="26" spans="1:9" ht="12.75">
      <c r="A26" s="48">
        <v>48</v>
      </c>
      <c r="B26" s="37" t="s">
        <v>89</v>
      </c>
      <c r="C26" s="38">
        <f>'stage 1'!D26</f>
        <v>0.3790972222222222</v>
      </c>
      <c r="D26" s="39">
        <v>0.4139467592592592</v>
      </c>
      <c r="E26" s="38">
        <f t="shared" si="3"/>
        <v>0.034849537037037026</v>
      </c>
      <c r="F26" s="38">
        <f>E26/data!$B$4</f>
        <v>0.006629420015760439</v>
      </c>
      <c r="G26" s="38">
        <f>'stage 1'!E26+'stage 2'!E26</f>
        <v>0.10144675925925922</v>
      </c>
      <c r="H26" s="40">
        <f t="shared" si="4"/>
        <v>26</v>
      </c>
      <c r="I26" s="40">
        <f t="shared" si="5"/>
        <v>24</v>
      </c>
    </row>
    <row r="27" spans="1:9" ht="12.75">
      <c r="A27" s="48">
        <v>49</v>
      </c>
      <c r="B27" s="37" t="s">
        <v>80</v>
      </c>
      <c r="C27" s="38">
        <f>'stage 1'!D27</f>
        <v>0.3716435185185185</v>
      </c>
      <c r="D27" s="39">
        <v>0.4063657407407408</v>
      </c>
      <c r="E27" s="38">
        <f t="shared" si="3"/>
        <v>0.034722222222222265</v>
      </c>
      <c r="F27" s="38">
        <f>E27/data!$B$4</f>
        <v>0.006605200945626486</v>
      </c>
      <c r="G27" s="38">
        <f>'stage 1'!E27+'stage 2'!E27</f>
        <v>0.09386574074074078</v>
      </c>
      <c r="H27" s="40">
        <f t="shared" si="4"/>
        <v>16</v>
      </c>
      <c r="I27" s="40">
        <f t="shared" si="5"/>
        <v>21</v>
      </c>
    </row>
    <row r="28" spans="1:9" ht="12.75">
      <c r="A28" s="48">
        <v>50</v>
      </c>
      <c r="B28" s="37" t="s">
        <v>62</v>
      </c>
      <c r="C28" s="38">
        <f>'stage 1'!D28</f>
        <v>0.3656134259259259</v>
      </c>
      <c r="D28" s="39">
        <v>0.3988310185185185</v>
      </c>
      <c r="E28" s="38">
        <f t="shared" si="3"/>
        <v>0.033217592592592604</v>
      </c>
      <c r="F28" s="38">
        <f>E28/data!$B$4</f>
        <v>0.006318975571315999</v>
      </c>
      <c r="G28" s="38">
        <f>'stage 1'!E28+'stage 2'!E28</f>
        <v>0.08633101851851849</v>
      </c>
      <c r="H28" s="40">
        <f t="shared" si="4"/>
        <v>7</v>
      </c>
      <c r="I28" s="40">
        <f t="shared" si="5"/>
        <v>13</v>
      </c>
    </row>
    <row r="29" spans="1:9" ht="12.75">
      <c r="A29" s="48">
        <v>72</v>
      </c>
      <c r="B29" s="37" t="s">
        <v>68</v>
      </c>
      <c r="C29" s="38">
        <f>'stage 1'!D29</f>
        <v>0.37637731481481485</v>
      </c>
      <c r="D29" s="39">
        <v>0.40747685185185184</v>
      </c>
      <c r="E29" s="38">
        <f t="shared" si="3"/>
        <v>0.031099537037036995</v>
      </c>
      <c r="F29" s="38">
        <f>E29/data!$B$4</f>
        <v>0.005916058313632774</v>
      </c>
      <c r="G29" s="38">
        <f>'stage 1'!E29+'stage 2'!E29</f>
        <v>0.09497685185185184</v>
      </c>
      <c r="H29" s="40">
        <f t="shared" si="4"/>
        <v>20</v>
      </c>
      <c r="I29" s="40">
        <f t="shared" si="5"/>
        <v>8</v>
      </c>
    </row>
    <row r="30" spans="1:9" ht="12.75">
      <c r="A30" s="47">
        <v>73</v>
      </c>
      <c r="B30" s="37" t="s">
        <v>64</v>
      </c>
      <c r="C30" s="38">
        <f>'stage 1'!D30</f>
        <v>0.3715046296296296</v>
      </c>
      <c r="D30" s="39">
        <v>0.4027662037037037</v>
      </c>
      <c r="E30" s="38">
        <f t="shared" si="3"/>
        <v>0.031261574074074094</v>
      </c>
      <c r="F30" s="38">
        <f>E30/data!$B$4</f>
        <v>0.005946882584712376</v>
      </c>
      <c r="G30" s="38">
        <f>'stage 1'!E30+'stage 2'!E30</f>
        <v>0.0902662037037037</v>
      </c>
      <c r="H30" s="40">
        <f t="shared" si="4"/>
        <v>12</v>
      </c>
      <c r="I30" s="40">
        <f t="shared" si="5"/>
        <v>9</v>
      </c>
    </row>
    <row r="31" spans="1:9" ht="12.75">
      <c r="A31" s="48">
        <v>74</v>
      </c>
      <c r="B31" s="37" t="s">
        <v>77</v>
      </c>
      <c r="C31" s="38">
        <f>'stage 1'!D31</f>
        <v>0.3640046296296296</v>
      </c>
      <c r="D31" s="39">
        <v>0.3945370370370371</v>
      </c>
      <c r="E31" s="38">
        <f t="shared" si="3"/>
        <v>0.03053240740740748</v>
      </c>
      <c r="F31" s="38">
        <f>E31/data!$B$4</f>
        <v>0.00580817336485423</v>
      </c>
      <c r="G31" s="38">
        <f>'stage 1'!E31+'stage 2'!E31</f>
        <v>0.08203703703703707</v>
      </c>
      <c r="H31" s="40">
        <f t="shared" si="4"/>
        <v>3</v>
      </c>
      <c r="I31" s="40">
        <f t="shared" si="5"/>
        <v>7</v>
      </c>
    </row>
    <row r="32" spans="1:9" ht="12.75">
      <c r="A32" s="48">
        <v>75</v>
      </c>
      <c r="B32" s="37" t="s">
        <v>49</v>
      </c>
      <c r="C32" s="38">
        <f>'stage 1'!D32</f>
        <v>0.3703703703703704</v>
      </c>
      <c r="D32" s="39">
        <v>0.39709490740740744</v>
      </c>
      <c r="E32" s="38">
        <f t="shared" si="3"/>
        <v>0.026724537037037033</v>
      </c>
      <c r="F32" s="38">
        <f>E32/data!$B$4</f>
        <v>0.005083802994483845</v>
      </c>
      <c r="G32" s="38">
        <f>'stage 1'!E32+'stage 2'!E32</f>
        <v>0.08459490740740744</v>
      </c>
      <c r="H32" s="40">
        <f t="shared" si="4"/>
        <v>5</v>
      </c>
      <c r="I32" s="40">
        <f t="shared" si="5"/>
        <v>5</v>
      </c>
    </row>
    <row r="33" spans="1:9" ht="12.75">
      <c r="A33" s="48">
        <v>76</v>
      </c>
      <c r="B33" s="37" t="s">
        <v>50</v>
      </c>
      <c r="C33" s="38">
        <f>'stage 1'!D33</f>
        <v>0.3773148148148148</v>
      </c>
      <c r="D33" s="39">
        <v>0.4088657407407407</v>
      </c>
      <c r="E33" s="38">
        <f t="shared" si="3"/>
        <v>0.0315509259259259</v>
      </c>
      <c r="F33" s="38">
        <f>E33/data!$B$4</f>
        <v>0.006001925925925921</v>
      </c>
      <c r="G33" s="38">
        <f>'stage 1'!E33+'stage 2'!E33</f>
        <v>0.09636574074074072</v>
      </c>
      <c r="H33" s="40">
        <f t="shared" si="4"/>
        <v>21</v>
      </c>
      <c r="I33" s="40">
        <f t="shared" si="5"/>
        <v>10</v>
      </c>
    </row>
    <row r="34" spans="1:9" ht="12.75">
      <c r="A34" s="48">
        <v>77</v>
      </c>
      <c r="B34" s="37" t="s">
        <v>66</v>
      </c>
      <c r="C34" s="38">
        <f>'stage 1'!D34</f>
        <v>0.39212962962962966</v>
      </c>
      <c r="D34" s="39">
        <v>0.4278472222222222</v>
      </c>
      <c r="E34" s="38">
        <f t="shared" si="3"/>
        <v>0.03571759259259255</v>
      </c>
      <c r="F34" s="38">
        <f>E34/data!$B$4</f>
        <v>0.006794550039401096</v>
      </c>
      <c r="G34" s="38">
        <f>'stage 1'!E34+'stage 2'!E34</f>
        <v>0.11534722222222221</v>
      </c>
      <c r="H34" s="40">
        <f t="shared" si="4"/>
        <v>31</v>
      </c>
      <c r="I34" s="40">
        <f t="shared" si="5"/>
        <v>27</v>
      </c>
    </row>
    <row r="35" spans="1:9" ht="12.75">
      <c r="A35" s="48">
        <v>78</v>
      </c>
      <c r="B35" s="37" t="s">
        <v>19</v>
      </c>
      <c r="C35" s="38">
        <f>'stage 1'!D35</f>
        <v>0.36363425925925924</v>
      </c>
      <c r="D35" s="39">
        <v>0.39019675925925923</v>
      </c>
      <c r="E35" s="38">
        <f>D35-C35</f>
        <v>0.02656249999999999</v>
      </c>
      <c r="F35" s="38">
        <f>E35/data!$B$4</f>
        <v>0.005052978723404254</v>
      </c>
      <c r="G35" s="38">
        <f>'stage 1'!E35+'stage 2'!E35</f>
        <v>0.07769675925925923</v>
      </c>
      <c r="H35" s="40">
        <f aca="true" t="shared" si="6" ref="H35:H41">RANK(G35,G$7:G$41,3)</f>
        <v>2</v>
      </c>
      <c r="I35" s="40">
        <f aca="true" t="shared" si="7" ref="I35:I41">RANK(E35,E$7:E$41,3)</f>
        <v>3</v>
      </c>
    </row>
    <row r="36" spans="1:9" ht="12.75">
      <c r="A36" s="48">
        <v>79</v>
      </c>
      <c r="B36" s="37" t="s">
        <v>20</v>
      </c>
      <c r="C36" s="38">
        <f>'stage 1'!D36</f>
        <v>0.3760532407407407</v>
      </c>
      <c r="D36" s="39">
        <v>0.41856481481481483</v>
      </c>
      <c r="E36" s="38">
        <f aca="true" t="shared" si="8" ref="E36:E41">D36-C36</f>
        <v>0.04251157407407413</v>
      </c>
      <c r="F36" s="38">
        <f>E36/data!$B$4</f>
        <v>0.008086967691095362</v>
      </c>
      <c r="G36" s="38">
        <f>'stage 1'!E36+'stage 2'!E36</f>
        <v>0.10606481481481483</v>
      </c>
      <c r="H36" s="40">
        <f t="shared" si="6"/>
        <v>29</v>
      </c>
      <c r="I36" s="40">
        <f t="shared" si="7"/>
        <v>34</v>
      </c>
    </row>
    <row r="37" spans="1:9" ht="12.75">
      <c r="A37" s="48">
        <v>80</v>
      </c>
      <c r="B37" s="37" t="s">
        <v>56</v>
      </c>
      <c r="C37" s="38">
        <f>'stage 1'!D37</f>
        <v>0.37875</v>
      </c>
      <c r="D37" s="39">
        <v>0.413125</v>
      </c>
      <c r="E37" s="38">
        <f t="shared" si="8"/>
        <v>0.034375000000000044</v>
      </c>
      <c r="F37" s="38">
        <f>E37/data!$B$4</f>
        <v>0.006539148936170222</v>
      </c>
      <c r="G37" s="38">
        <f>'stage 1'!E37+'stage 2'!E37</f>
        <v>0.10062500000000002</v>
      </c>
      <c r="H37" s="40">
        <f t="shared" si="6"/>
        <v>25</v>
      </c>
      <c r="I37" s="40">
        <f t="shared" si="7"/>
        <v>20</v>
      </c>
    </row>
    <row r="38" spans="1:9" ht="12.75">
      <c r="A38" s="48">
        <v>81</v>
      </c>
      <c r="B38" s="37" t="s">
        <v>57</v>
      </c>
      <c r="C38" s="38">
        <f>'stage 1'!D38</f>
        <v>0.37193287037037037</v>
      </c>
      <c r="D38" s="39">
        <v>0.40675925925925926</v>
      </c>
      <c r="E38" s="38">
        <f t="shared" si="8"/>
        <v>0.03482638888888889</v>
      </c>
      <c r="F38" s="38">
        <f>E38/data!$B$4</f>
        <v>0.006625016548463358</v>
      </c>
      <c r="G38" s="38">
        <f>'stage 1'!E38+'stage 2'!E38</f>
        <v>0.09425925925925926</v>
      </c>
      <c r="H38" s="40">
        <f t="shared" si="6"/>
        <v>18</v>
      </c>
      <c r="I38" s="40">
        <f t="shared" si="7"/>
        <v>23</v>
      </c>
    </row>
    <row r="39" spans="1:9" ht="12.75">
      <c r="A39" s="48">
        <v>82</v>
      </c>
      <c r="B39" s="37" t="s">
        <v>74</v>
      </c>
      <c r="C39" s="38">
        <f>'stage 1'!D39</f>
        <v>0.3732870370370371</v>
      </c>
      <c r="D39" s="39">
        <v>0.4072222222222222</v>
      </c>
      <c r="E39" s="38">
        <f t="shared" si="8"/>
        <v>0.033935185185185124</v>
      </c>
      <c r="F39" s="38">
        <f>E39/data!$B$4</f>
        <v>0.0064554830575255994</v>
      </c>
      <c r="G39" s="38">
        <f>'stage 1'!E39+'stage 2'!E39</f>
        <v>0.09472222222222221</v>
      </c>
      <c r="H39" s="40">
        <f t="shared" si="6"/>
        <v>19</v>
      </c>
      <c r="I39" s="40">
        <f t="shared" si="7"/>
        <v>16</v>
      </c>
    </row>
    <row r="40" spans="1:9" ht="12.75">
      <c r="A40" s="48">
        <v>83</v>
      </c>
      <c r="B40" s="37" t="s">
        <v>75</v>
      </c>
      <c r="C40" s="38">
        <f>'stage 1'!D40</f>
        <v>0.3912615740740741</v>
      </c>
      <c r="D40" s="39">
        <v>0.4329050925925926</v>
      </c>
      <c r="E40" s="38">
        <f t="shared" si="8"/>
        <v>0.041643518518518496</v>
      </c>
      <c r="F40" s="38">
        <f>E40/data!$B$4</f>
        <v>0.007921837667454685</v>
      </c>
      <c r="G40" s="38">
        <f>'stage 1'!E40+'stage 2'!E40</f>
        <v>0.12040509259259258</v>
      </c>
      <c r="H40" s="40">
        <f t="shared" si="6"/>
        <v>34</v>
      </c>
      <c r="I40" s="40">
        <f t="shared" si="7"/>
        <v>33</v>
      </c>
    </row>
    <row r="41" spans="1:9" ht="12.75">
      <c r="A41" s="48">
        <v>84</v>
      </c>
      <c r="B41" s="37" t="s">
        <v>76</v>
      </c>
      <c r="C41" s="38">
        <f>'stage 1'!D41</f>
        <v>0.37741898148148145</v>
      </c>
      <c r="D41" s="39">
        <v>0.41578703703703707</v>
      </c>
      <c r="E41" s="38">
        <f t="shared" si="8"/>
        <v>0.038368055555555614</v>
      </c>
      <c r="F41" s="38">
        <f>E41/data!$B$4</f>
        <v>0.007298747044917269</v>
      </c>
      <c r="G41" s="38">
        <f>'stage 1'!E41+'stage 2'!E41</f>
        <v>0.10328703703703707</v>
      </c>
      <c r="H41" s="40">
        <f t="shared" si="6"/>
        <v>27</v>
      </c>
      <c r="I41" s="40">
        <f t="shared" si="7"/>
        <v>31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J16"/>
  <sheetViews>
    <sheetView workbookViewId="0" topLeftCell="A1">
      <selection activeCell="B5" sqref="B5:J16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47</v>
      </c>
    </row>
    <row r="4" spans="1:2" ht="12.75">
      <c r="A4" s="3" t="s">
        <v>5</v>
      </c>
      <c r="B4" s="3" t="s">
        <v>78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1'!$C$25</f>
        <v>0.3125</v>
      </c>
      <c r="D7" s="22">
        <f>'stage 1'!$D$25</f>
        <v>0.39068287037037036</v>
      </c>
      <c r="E7" s="12">
        <f>'stage 1'!$H$25</f>
        <v>31</v>
      </c>
      <c r="F7" s="22">
        <f>'stage 1'!$E$25</f>
        <v>0.07818287037037036</v>
      </c>
      <c r="G7" s="17">
        <f>'stage 1'!$F$25</f>
        <v>0.006682057001239158</v>
      </c>
      <c r="H7" s="13">
        <f>'stage 1'!$H$25</f>
        <v>31</v>
      </c>
      <c r="I7" s="14">
        <f>'stage 1'!$G$25</f>
        <v>0.07818287037037036</v>
      </c>
      <c r="J7" s="15">
        <f>I7/data!B3</f>
        <v>0.006682057001239158</v>
      </c>
    </row>
    <row r="8" spans="1:10" ht="20.25" customHeight="1">
      <c r="A8">
        <v>2</v>
      </c>
      <c r="B8" t="s">
        <v>28</v>
      </c>
      <c r="C8" s="21">
        <f>'stage 2'!$C$25</f>
        <v>0.39068287037037036</v>
      </c>
      <c r="D8" s="22">
        <f>'stage 2'!$D$25</f>
        <v>0.4293865740740741</v>
      </c>
      <c r="E8" s="12">
        <f>'stage 2'!$I$25</f>
        <v>32</v>
      </c>
      <c r="F8" s="22">
        <f>'stage 2'!$E$25</f>
        <v>0.03870370370370374</v>
      </c>
      <c r="G8" s="17">
        <f>'stage 2'!$F$25</f>
        <v>0.007362597320724988</v>
      </c>
      <c r="H8" s="13">
        <f>'stage 2'!$H$25</f>
        <v>32</v>
      </c>
      <c r="I8" s="14">
        <f>'stage 2'!$G$25</f>
        <v>0.1168865740740741</v>
      </c>
      <c r="J8" s="15">
        <f>I8/SUM(data!$B$3:B4)</f>
        <v>0.006893026994014904</v>
      </c>
    </row>
    <row r="9" spans="1:10" ht="20.25" customHeight="1">
      <c r="A9">
        <v>3</v>
      </c>
      <c r="B9" t="s">
        <v>41</v>
      </c>
      <c r="C9" s="21">
        <f>'stage 3'!$C$25</f>
        <v>0.4293865740740741</v>
      </c>
      <c r="D9" s="22">
        <f>'stage 3'!$D$25</f>
        <v>0.47521990740740744</v>
      </c>
      <c r="E9" s="12">
        <f>'stage 3'!$I$25</f>
        <v>22</v>
      </c>
      <c r="F9" s="22">
        <f>'stage 3'!$E$25</f>
        <v>0.04583333333333334</v>
      </c>
      <c r="G9" s="17">
        <f>'stage 3'!$F$25</f>
        <v>0.005972599190283402</v>
      </c>
      <c r="H9" s="13">
        <f>'stage 3'!$H$25</f>
        <v>30</v>
      </c>
      <c r="I9" s="14">
        <f>'stage 3'!$G$25</f>
        <v>0.16271990740740744</v>
      </c>
      <c r="J9" s="15">
        <f>I9/SUM(data!$B$3:B5)</f>
        <v>0.006606264043054156</v>
      </c>
    </row>
    <row r="10" spans="1:10" ht="20.25" customHeight="1">
      <c r="A10">
        <v>4</v>
      </c>
      <c r="B10" t="s">
        <v>30</v>
      </c>
      <c r="C10" s="21">
        <f>'stage 4'!$C$25</f>
        <v>0.47521990740740744</v>
      </c>
      <c r="D10" s="22">
        <f>'stage 4'!$D$25</f>
        <v>0.5187384259259259</v>
      </c>
      <c r="E10" s="12">
        <f>'stage 4'!$I$25</f>
        <v>17</v>
      </c>
      <c r="F10" s="22">
        <f>'stage 4'!$E$25</f>
        <v>0.043518518518518456</v>
      </c>
      <c r="G10" s="17">
        <f>'stage 4'!$F$25</f>
        <v>0.00605850057670126</v>
      </c>
      <c r="H10" s="13">
        <f>'stage 4'!$H$25</f>
        <v>28</v>
      </c>
      <c r="I10" s="14">
        <f>'stage 4'!$G$25</f>
        <v>0.2062384259259259</v>
      </c>
      <c r="J10" s="15">
        <f>I10/SUM(data!$B$3:B6)</f>
        <v>0.006482589322916666</v>
      </c>
    </row>
    <row r="11" spans="1:10" ht="20.25" customHeight="1">
      <c r="A11">
        <v>5</v>
      </c>
      <c r="B11" t="s">
        <v>31</v>
      </c>
      <c r="C11" s="21">
        <f>'stage 5'!$C$25</f>
        <v>0.5187384259259259</v>
      </c>
      <c r="D11" s="22">
        <f>'stage 5'!$D$25</f>
        <v>0.6008101851851851</v>
      </c>
      <c r="E11" s="12">
        <f>'stage 5'!$I$25</f>
        <v>34</v>
      </c>
      <c r="F11" s="22">
        <f>'stage 5'!$E$25</f>
        <v>0.08207175925925925</v>
      </c>
      <c r="G11" s="17">
        <f>'stage 5'!$F$25</f>
        <v>0.00814816121735554</v>
      </c>
      <c r="H11" s="13">
        <f>'stage 5'!$H$25</f>
        <v>31</v>
      </c>
      <c r="I11" s="14">
        <f>'stage 5'!$G$25</f>
        <v>0.28831018518518514</v>
      </c>
      <c r="J11" s="15">
        <f>I11/SUM(data!$B$3:B7)</f>
        <v>0.0068831073530138944</v>
      </c>
    </row>
    <row r="12" spans="1:10" ht="20.25" customHeight="1">
      <c r="A12">
        <v>6</v>
      </c>
      <c r="B12" t="s">
        <v>32</v>
      </c>
      <c r="C12" s="21" t="str">
        <f>'stage 6'!$D$25</f>
        <v>13:30:00</v>
      </c>
      <c r="D12" s="22">
        <f>'stage 6'!$E$25</f>
        <v>0.6384606481481482</v>
      </c>
      <c r="E12" s="12">
        <f>'stage 6'!$J$25</f>
        <v>32</v>
      </c>
      <c r="F12" s="22">
        <f>'stage 6'!$F$25</f>
        <v>0.07596064814814818</v>
      </c>
      <c r="G12" s="17">
        <f>'stage 6'!$G$25</f>
        <v>0.007302677021107133</v>
      </c>
      <c r="H12" s="13">
        <f>'stage 6'!$I$25</f>
        <v>31</v>
      </c>
      <c r="I12" s="14">
        <f>'stage 6'!$H$25</f>
        <v>0.3642708333333333</v>
      </c>
      <c r="J12" s="15">
        <f>I12/SUM(data!$B$3:B8)</f>
        <v>0.006966572549019607</v>
      </c>
    </row>
    <row r="13" spans="1:10" ht="20.25" customHeight="1">
      <c r="A13">
        <v>7</v>
      </c>
      <c r="B13" t="s">
        <v>33</v>
      </c>
      <c r="C13" s="21">
        <f>'stage 7'!$C$25</f>
        <v>0.6384606481481482</v>
      </c>
      <c r="D13" s="22">
        <f>'stage 7'!$D$25</f>
        <v>0.7013078703703703</v>
      </c>
      <c r="E13" s="12">
        <f>'stage 7'!$I$25</f>
        <v>33</v>
      </c>
      <c r="F13" s="22">
        <f>'stage 7'!$E$25</f>
        <v>0.06284722222222217</v>
      </c>
      <c r="G13" s="17">
        <f>'stage 7'!$F$25</f>
        <v>0.006932337217272099</v>
      </c>
      <c r="H13" s="13">
        <f>'stage 7'!$H$25</f>
        <v>31</v>
      </c>
      <c r="I13" s="14">
        <f>'stage 7'!$G$25</f>
        <v>0.4271180555555555</v>
      </c>
      <c r="J13" s="15">
        <f>I13/SUM(data!$B$3:B9)</f>
        <v>0.006961513874822766</v>
      </c>
    </row>
    <row r="14" spans="1:10" ht="20.25" customHeight="1">
      <c r="A14">
        <v>8</v>
      </c>
      <c r="B14" t="s">
        <v>34</v>
      </c>
      <c r="C14" s="21">
        <f>'stage 8'!$C$25</f>
        <v>0.7013078703703703</v>
      </c>
      <c r="D14" s="22">
        <f>'stage 8'!$D$25</f>
        <v>0.7594791666666666</v>
      </c>
      <c r="E14" s="12">
        <f>'stage 8'!$I$25</f>
        <v>34</v>
      </c>
      <c r="F14" s="22">
        <f>'stage 8'!$E$25</f>
        <v>0.05817129629629625</v>
      </c>
      <c r="G14" s="17">
        <f>'stage 8'!$F$25</f>
        <v>0.007412321984692525</v>
      </c>
      <c r="H14" s="13">
        <f>'stage 8'!$H$25</f>
        <v>33</v>
      </c>
      <c r="I14" s="14">
        <f>'stage 8'!$G$25</f>
        <v>0.48528935185185174</v>
      </c>
      <c r="J14" s="15">
        <f>I14/SUM(data!$B$3:B10)</f>
        <v>0.007012638113196252</v>
      </c>
    </row>
    <row r="15" spans="1:10" ht="20.25" customHeight="1">
      <c r="A15">
        <v>9</v>
      </c>
      <c r="B15" t="s">
        <v>42</v>
      </c>
      <c r="C15" s="21" t="str">
        <f>'stage 9'!$D$25</f>
        <v>16:30:00</v>
      </c>
      <c r="D15" s="22">
        <f>'stage 9'!$E$25</f>
        <v>0.7694212962962963</v>
      </c>
      <c r="E15" s="12">
        <f>'stage 9'!$J$25</f>
        <v>35</v>
      </c>
      <c r="F15" s="22">
        <f>'stage 9'!$F$25</f>
        <v>0.0819212962962963</v>
      </c>
      <c r="G15" s="17">
        <f>'stage 9'!$G$25</f>
        <v>0.007682957264957266</v>
      </c>
      <c r="H15" s="13">
        <f>'stage 9'!$I$25</f>
        <v>34</v>
      </c>
      <c r="I15" s="14">
        <f>'stage 9'!$H$25</f>
        <v>0.567210648148148</v>
      </c>
      <c r="J15" s="15">
        <f>I15/SUM(data!$B$3:B11)</f>
        <v>0.007102132212972329</v>
      </c>
    </row>
    <row r="16" spans="1:10" ht="20.25" customHeight="1">
      <c r="A16">
        <v>10</v>
      </c>
      <c r="B16" t="s">
        <v>36</v>
      </c>
      <c r="C16" s="21" t="str">
        <f>'stage 10'!$D$25</f>
        <v>18:15:00</v>
      </c>
      <c r="D16" s="22">
        <f>'stage 10'!$E$25</f>
        <v>0.8140162037037038</v>
      </c>
      <c r="E16" s="12">
        <f>'stage 10'!$J$25</f>
        <v>24</v>
      </c>
      <c r="F16" s="22">
        <f>'stage 10'!$F$25</f>
        <v>0.053599537037037126</v>
      </c>
      <c r="G16" s="17">
        <f>'stage 10'!$G$25</f>
        <v>0.005723961070559621</v>
      </c>
      <c r="H16" s="13">
        <f>'stage 10'!$I$25</f>
        <v>33</v>
      </c>
      <c r="I16" s="14">
        <f>'stage 10'!$H$25</f>
        <v>0.6208101851851852</v>
      </c>
      <c r="J16" s="15">
        <f>I16/SUM(data!$B$3:B12)</f>
        <v>0.006957501021355618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J16"/>
  <sheetViews>
    <sheetView workbookViewId="0" topLeftCell="A1">
      <selection activeCell="B4" sqref="B4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48</v>
      </c>
    </row>
    <row r="4" spans="1:2" ht="12.75">
      <c r="A4" s="3" t="s">
        <v>5</v>
      </c>
      <c r="B4" s="3" t="s">
        <v>89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1'!$C$26</f>
        <v>0.3125</v>
      </c>
      <c r="D7" s="22">
        <f>'stage 1'!$D$26</f>
        <v>0.3790972222222222</v>
      </c>
      <c r="E7" s="12">
        <f>'stage 1'!$H$26</f>
        <v>28</v>
      </c>
      <c r="F7" s="22">
        <f>'stage 1'!$E$26</f>
        <v>0.0665972222222222</v>
      </c>
      <c r="G7" s="17">
        <f>'stage 1'!$F$26</f>
        <v>0.005691866171003716</v>
      </c>
      <c r="H7" s="13">
        <f>'stage 1'!$H$26</f>
        <v>28</v>
      </c>
      <c r="I7" s="14">
        <f>'stage 1'!$G$26</f>
        <v>0.0665972222222222</v>
      </c>
      <c r="J7" s="15">
        <f>I7/data!B3</f>
        <v>0.005691866171003716</v>
      </c>
    </row>
    <row r="8" spans="1:10" ht="20.25" customHeight="1">
      <c r="A8">
        <v>2</v>
      </c>
      <c r="B8" t="s">
        <v>28</v>
      </c>
      <c r="C8" s="21">
        <f>'stage 2'!$C$26</f>
        <v>0.3790972222222222</v>
      </c>
      <c r="D8" s="22">
        <f>'stage 2'!$D$26</f>
        <v>0.4139467592592592</v>
      </c>
      <c r="E8" s="12">
        <f>'stage 2'!$I$26</f>
        <v>24</v>
      </c>
      <c r="F8" s="22">
        <f>'stage 2'!$E$26</f>
        <v>0.034849537037037026</v>
      </c>
      <c r="G8" s="17">
        <f>'stage 2'!$F$26</f>
        <v>0.006629420015760439</v>
      </c>
      <c r="H8" s="13">
        <f>'stage 2'!$H$26</f>
        <v>26</v>
      </c>
      <c r="I8" s="14">
        <f>'stage 2'!$G$26</f>
        <v>0.10144675925925922</v>
      </c>
      <c r="J8" s="15">
        <f>I8/SUM(data!$B$3:B4)</f>
        <v>0.0059825112983999005</v>
      </c>
    </row>
    <row r="9" spans="1:10" ht="20.25" customHeight="1">
      <c r="A9">
        <v>3</v>
      </c>
      <c r="B9" t="s">
        <v>41</v>
      </c>
      <c r="C9" s="21">
        <f>'stage 3'!$C$26</f>
        <v>0.4139467592592592</v>
      </c>
      <c r="D9" s="22">
        <f>'stage 3'!$D$26</f>
        <v>0.4585763888888889</v>
      </c>
      <c r="E9" s="12">
        <f>'stage 3'!$I$26</f>
        <v>19</v>
      </c>
      <c r="F9" s="22">
        <f>'stage 3'!$E$26</f>
        <v>0.044629629629629686</v>
      </c>
      <c r="G9" s="17">
        <f>'stage 3'!$F$26</f>
        <v>0.005815743049932531</v>
      </c>
      <c r="H9" s="13">
        <f>'stage 3'!$H$26</f>
        <v>23</v>
      </c>
      <c r="I9" s="14">
        <f>'stage 3'!$G$26</f>
        <v>0.1460763888888889</v>
      </c>
      <c r="J9" s="15">
        <f>I9/SUM(data!$B$3:B5)</f>
        <v>0.005930553985872857</v>
      </c>
    </row>
    <row r="10" spans="1:10" ht="20.25" customHeight="1">
      <c r="A10">
        <v>4</v>
      </c>
      <c r="B10" t="s">
        <v>30</v>
      </c>
      <c r="C10" s="21">
        <f>'stage 4'!$C$26</f>
        <v>0.4585763888888889</v>
      </c>
      <c r="D10" s="22">
        <f>'stage 4'!$D$26</f>
        <v>0.5075231481481481</v>
      </c>
      <c r="E10" s="12">
        <f>'stage 4'!$I$26</f>
        <v>27</v>
      </c>
      <c r="F10" s="22">
        <f>'stage 4'!$E$26</f>
        <v>0.04894675925925923</v>
      </c>
      <c r="G10" s="17">
        <f>'stage 4'!$F$26</f>
        <v>0.0068142018454440565</v>
      </c>
      <c r="H10" s="13">
        <f>'stage 4'!$H$26</f>
        <v>26</v>
      </c>
      <c r="I10" s="14">
        <f>'stage 4'!$G$26</f>
        <v>0.19502314814814814</v>
      </c>
      <c r="J10" s="15">
        <f>I10/SUM(data!$B$3:B6)</f>
        <v>0.006130065104166667</v>
      </c>
    </row>
    <row r="11" spans="1:10" ht="20.25" customHeight="1">
      <c r="A11">
        <v>5</v>
      </c>
      <c r="B11" t="s">
        <v>31</v>
      </c>
      <c r="C11" s="21">
        <f>'stage 5'!$C$26</f>
        <v>0.5075231481481481</v>
      </c>
      <c r="D11" s="22">
        <f>'stage 5'!$D$26</f>
        <v>0.5706828703703704</v>
      </c>
      <c r="E11" s="12">
        <f>'stage 5'!$I$26</f>
        <v>20</v>
      </c>
      <c r="F11" s="22">
        <f>'stage 5'!$E$26</f>
        <v>0.06315972222222221</v>
      </c>
      <c r="G11" s="17">
        <f>'stage 5'!$F$26</f>
        <v>0.006270556446637877</v>
      </c>
      <c r="H11" s="13">
        <f>'stage 5'!$H$26</f>
        <v>22</v>
      </c>
      <c r="I11" s="14">
        <f>'stage 5'!$G$26</f>
        <v>0.25818287037037035</v>
      </c>
      <c r="J11" s="15">
        <f>I11/SUM(data!$B$3:B7)</f>
        <v>0.006163848884932997</v>
      </c>
    </row>
    <row r="12" spans="1:10" ht="20.25" customHeight="1">
      <c r="A12">
        <v>6</v>
      </c>
      <c r="B12" t="s">
        <v>32</v>
      </c>
      <c r="C12" s="21" t="str">
        <f>'stage 6'!$D$26</f>
        <v>13:30:00</v>
      </c>
      <c r="D12" s="22">
        <f>'stage 6'!$E$26</f>
        <v>0.6398263888888889</v>
      </c>
      <c r="E12" s="12">
        <f>'stage 6'!$J$26</f>
        <v>33</v>
      </c>
      <c r="F12" s="22">
        <f>'stage 6'!$F$26</f>
        <v>0.07732638888888888</v>
      </c>
      <c r="G12" s="17">
        <f>'stage 6'!$G$26</f>
        <v>0.0074339761051373954</v>
      </c>
      <c r="H12" s="13">
        <f>'stage 6'!$I$26</f>
        <v>26</v>
      </c>
      <c r="I12" s="14">
        <f>'stage 6'!$H$26</f>
        <v>0.33550925925925923</v>
      </c>
      <c r="J12" s="15">
        <f>I12/SUM(data!$B$3:B8)</f>
        <v>0.006416515904139433</v>
      </c>
    </row>
    <row r="13" spans="1:10" ht="20.25" customHeight="1">
      <c r="A13">
        <v>7</v>
      </c>
      <c r="B13" t="s">
        <v>33</v>
      </c>
      <c r="C13" s="21">
        <f>'stage 7'!$C$26</f>
        <v>0.6398263888888889</v>
      </c>
      <c r="D13" s="22">
        <f>'stage 7'!$D$26</f>
        <v>0.696863425925926</v>
      </c>
      <c r="E13" s="12">
        <f>'stage 7'!$I$26</f>
        <v>25</v>
      </c>
      <c r="F13" s="22">
        <f>'stage 7'!$E$26</f>
        <v>0.05703703703703711</v>
      </c>
      <c r="G13" s="17">
        <f>'stage 7'!$F$26</f>
        <v>0.006291447109892629</v>
      </c>
      <c r="H13" s="13">
        <f>'stage 7'!$H$26</f>
        <v>26</v>
      </c>
      <c r="I13" s="14">
        <f>'stage 7'!$G$26</f>
        <v>0.39254629629629634</v>
      </c>
      <c r="J13" s="15">
        <f>I13/SUM(data!$B$3:B9)</f>
        <v>0.006398035514144893</v>
      </c>
    </row>
    <row r="14" spans="1:10" ht="20.25" customHeight="1">
      <c r="A14">
        <v>8</v>
      </c>
      <c r="B14" t="s">
        <v>34</v>
      </c>
      <c r="C14" s="21">
        <f>'stage 8'!$C$26</f>
        <v>0.696863425925926</v>
      </c>
      <c r="D14" s="22">
        <f>'stage 8'!$D$26</f>
        <v>0.743125</v>
      </c>
      <c r="E14" s="12">
        <f>'stage 8'!$I$26</f>
        <v>19</v>
      </c>
      <c r="F14" s="22">
        <f>'stage 8'!$E$26</f>
        <v>0.04626157407407405</v>
      </c>
      <c r="G14" s="17">
        <f>'stage 8'!$F$26</f>
        <v>0.0058947574557930826</v>
      </c>
      <c r="H14" s="13">
        <f>'stage 8'!$H$26</f>
        <v>28</v>
      </c>
      <c r="I14" s="14">
        <f>'stage 8'!$G$26</f>
        <v>0.4388078703703704</v>
      </c>
      <c r="J14" s="15">
        <f>I14/SUM(data!$B$3:B10)</f>
        <v>0.0063409608811469285</v>
      </c>
    </row>
    <row r="15" spans="1:10" ht="20.25" customHeight="1">
      <c r="A15">
        <v>9</v>
      </c>
      <c r="B15" t="s">
        <v>42</v>
      </c>
      <c r="C15" s="21" t="str">
        <f>'stage 9'!$D$26</f>
        <v>16:30:00</v>
      </c>
      <c r="D15" s="22">
        <f>'stage 9'!$E$26</f>
        <v>0.7625694444444444</v>
      </c>
      <c r="E15" s="12">
        <f>'stage 9'!$J$26</f>
        <v>33</v>
      </c>
      <c r="F15" s="22">
        <f>'stage 9'!$F$26</f>
        <v>0.07506944444444441</v>
      </c>
      <c r="G15" s="17">
        <f>'stage 9'!$G$26</f>
        <v>0.007040358974358972</v>
      </c>
      <c r="H15" s="13">
        <f>'stage 9'!$I$26</f>
        <v>28</v>
      </c>
      <c r="I15" s="14">
        <f>'stage 9'!$H$26</f>
        <v>0.5138773148148148</v>
      </c>
      <c r="J15" s="15">
        <f>I15/SUM(data!$B$3:B11)</f>
        <v>0.006434337301278561</v>
      </c>
    </row>
    <row r="16" spans="1:10" ht="20.25" customHeight="1">
      <c r="A16">
        <v>10</v>
      </c>
      <c r="B16" t="s">
        <v>36</v>
      </c>
      <c r="C16" s="21" t="str">
        <f>'stage 10'!$D$26</f>
        <v>18:15:00</v>
      </c>
      <c r="D16" s="22">
        <f>'stage 10'!$E$26</f>
        <v>0.8097800925925926</v>
      </c>
      <c r="E16" s="12">
        <f>'stage 10'!$J$26</f>
        <v>16</v>
      </c>
      <c r="F16" s="22">
        <f>'stage 10'!$F$26</f>
        <v>0.04936342592592602</v>
      </c>
      <c r="G16" s="17">
        <f>'stage 10'!$G$26</f>
        <v>0.005271581508515826</v>
      </c>
      <c r="H16" s="13">
        <f>'stage 10'!$I$26</f>
        <v>28</v>
      </c>
      <c r="I16" s="14">
        <f>'stage 10'!$H$26</f>
        <v>0.5632407407407408</v>
      </c>
      <c r="J16" s="15">
        <f>I16/SUM(data!$B$3:B12)</f>
        <v>0.0063123127205199645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49</v>
      </c>
    </row>
    <row r="4" spans="1:2" ht="12.75">
      <c r="A4" s="3" t="s">
        <v>5</v>
      </c>
      <c r="B4" s="3" t="s">
        <v>81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1'!$C$27</f>
        <v>0.3125</v>
      </c>
      <c r="D7" s="22">
        <f>'stage 1'!$D$27</f>
        <v>0.3716435185185185</v>
      </c>
      <c r="E7" s="12">
        <f>'stage 1'!$H$27</f>
        <v>15</v>
      </c>
      <c r="F7" s="22">
        <f>'stage 1'!$E$27</f>
        <v>0.05914351851851851</v>
      </c>
      <c r="G7" s="17">
        <f>'stage 1'!$F$27</f>
        <v>0.005054820322180917</v>
      </c>
      <c r="H7" s="13">
        <f>'stage 1'!$H$27</f>
        <v>15</v>
      </c>
      <c r="I7" s="14">
        <f>'stage 1'!$G$27</f>
        <v>0.05914351851851851</v>
      </c>
      <c r="J7" s="15">
        <f>I7/data!B3</f>
        <v>0.005054820322180917</v>
      </c>
    </row>
    <row r="8" spans="1:10" ht="20.25" customHeight="1">
      <c r="A8">
        <v>2</v>
      </c>
      <c r="B8" t="s">
        <v>28</v>
      </c>
      <c r="C8" s="21">
        <f>'stage 2'!$C$27</f>
        <v>0.3716435185185185</v>
      </c>
      <c r="D8" s="22">
        <f>'stage 2'!$D$27</f>
        <v>0.4063657407407408</v>
      </c>
      <c r="E8" s="12">
        <f>'stage 2'!$I$27</f>
        <v>21</v>
      </c>
      <c r="F8" s="22">
        <f>'stage 2'!$E$27</f>
        <v>0.034722222222222265</v>
      </c>
      <c r="G8" s="17">
        <f>'stage 2'!$F$27</f>
        <v>0.006605200945626486</v>
      </c>
      <c r="H8" s="13">
        <f>'stage 2'!$H$27</f>
        <v>16</v>
      </c>
      <c r="I8" s="14">
        <f>'stage 2'!$G$27</f>
        <v>0.09386574074074078</v>
      </c>
      <c r="J8" s="15">
        <f>I8/SUM(data!$B$3:B4)</f>
        <v>0.005535443996579946</v>
      </c>
    </row>
    <row r="9" spans="1:10" ht="20.25" customHeight="1">
      <c r="A9">
        <v>3</v>
      </c>
      <c r="B9" t="s">
        <v>41</v>
      </c>
      <c r="C9" s="21">
        <f>'stage 3'!$C$27</f>
        <v>0.4063657407407408</v>
      </c>
      <c r="D9" s="22">
        <f>'stage 3'!$D$27</f>
        <v>0.44765046296296296</v>
      </c>
      <c r="E9" s="12">
        <f>'stage 3'!$I$27</f>
        <v>9</v>
      </c>
      <c r="F9" s="22">
        <f>'stage 3'!$E$27</f>
        <v>0.04128472222222218</v>
      </c>
      <c r="G9" s="17">
        <f>'stage 3'!$F$27</f>
        <v>0.005379863967611331</v>
      </c>
      <c r="H9" s="13">
        <f>'stage 3'!$H$27</f>
        <v>15</v>
      </c>
      <c r="I9" s="14">
        <f>'stage 3'!$G$27</f>
        <v>0.13515046296296296</v>
      </c>
      <c r="J9" s="15">
        <f>I9/SUM(data!$B$3:B5)</f>
        <v>0.00548697241843256</v>
      </c>
    </row>
    <row r="10" spans="1:10" ht="20.25" customHeight="1">
      <c r="A10">
        <v>4</v>
      </c>
      <c r="B10" t="s">
        <v>30</v>
      </c>
      <c r="C10" s="21">
        <f>'stage 4'!$C$27</f>
        <v>0.44765046296296296</v>
      </c>
      <c r="D10" s="22">
        <f>'stage 4'!$D$27</f>
        <v>0.4880902777777778</v>
      </c>
      <c r="E10" s="12">
        <f>'stage 4'!$I$27</f>
        <v>9</v>
      </c>
      <c r="F10" s="22">
        <f>'stage 4'!$E$27</f>
        <v>0.040439814814814845</v>
      </c>
      <c r="G10" s="17">
        <f>'stage 4'!$F$27</f>
        <v>0.005629893886966556</v>
      </c>
      <c r="H10" s="13">
        <f>'stage 4'!$H$27</f>
        <v>12</v>
      </c>
      <c r="I10" s="14">
        <f>'stage 4'!$G$27</f>
        <v>0.1755902777777778</v>
      </c>
      <c r="J10" s="15">
        <f>I10/SUM(data!$B$3:B6)</f>
        <v>0.005519241406250002</v>
      </c>
    </row>
    <row r="11" spans="1:10" ht="20.25" customHeight="1">
      <c r="A11">
        <v>5</v>
      </c>
      <c r="B11" t="s">
        <v>31</v>
      </c>
      <c r="C11" s="21">
        <f>'stage 5'!$C$27</f>
        <v>0.4880902777777778</v>
      </c>
      <c r="D11" s="22">
        <f>'stage 5'!$D$27</f>
        <v>0.549849537037037</v>
      </c>
      <c r="E11" s="12">
        <f>'stage 5'!$I$27</f>
        <v>18</v>
      </c>
      <c r="F11" s="22">
        <f>'stage 5'!$E$27</f>
        <v>0.06175925925925918</v>
      </c>
      <c r="G11" s="17">
        <f>'stage 5'!$F$27</f>
        <v>0.006131517170470895</v>
      </c>
      <c r="H11" s="13">
        <f>'stage 5'!$H$27</f>
        <v>14</v>
      </c>
      <c r="I11" s="14">
        <f>'stage 5'!$G$27</f>
        <v>0.23734953703703698</v>
      </c>
      <c r="J11" s="15">
        <f>I11/SUM(data!$B$3:B7)</f>
        <v>0.005666474608119467</v>
      </c>
    </row>
    <row r="12" spans="1:10" ht="20.25" customHeight="1">
      <c r="A12">
        <v>6</v>
      </c>
      <c r="B12" t="s">
        <v>32</v>
      </c>
      <c r="C12" s="21">
        <f>'stage 6'!$D$27</f>
        <v>0.549849537037037</v>
      </c>
      <c r="D12" s="22">
        <f>'stage 6'!$E$27</f>
        <v>0.6020949074074075</v>
      </c>
      <c r="E12" s="12">
        <f>'stage 6'!$J$27</f>
        <v>9</v>
      </c>
      <c r="F12" s="22">
        <f>'stage 6'!$F$27</f>
        <v>0.05224537037037047</v>
      </c>
      <c r="G12" s="17">
        <f>'stage 6'!$G$27</f>
        <v>0.005022746316208692</v>
      </c>
      <c r="H12" s="13">
        <f>'stage 6'!$I$27</f>
        <v>11</v>
      </c>
      <c r="I12" s="14">
        <f>'stage 6'!$H$27</f>
        <v>0.28959490740740745</v>
      </c>
      <c r="J12" s="15">
        <f>I12/SUM(data!$B$3:B8)</f>
        <v>0.005538417429193901</v>
      </c>
    </row>
    <row r="13" spans="1:10" ht="20.25" customHeight="1">
      <c r="A13">
        <v>7</v>
      </c>
      <c r="B13" t="s">
        <v>33</v>
      </c>
      <c r="C13" s="21">
        <f>'stage 7'!$C$27</f>
        <v>0.6020949074074075</v>
      </c>
      <c r="D13" s="22">
        <f>'stage 7'!$D$27</f>
        <v>0.6568402777777778</v>
      </c>
      <c r="E13" s="12">
        <f>'stage 7'!$I$27</f>
        <v>24</v>
      </c>
      <c r="F13" s="22">
        <f>'stage 7'!$E$27</f>
        <v>0.054745370370370305</v>
      </c>
      <c r="G13" s="17">
        <f>'stage 7'!$F$27</f>
        <v>0.006038665752798714</v>
      </c>
      <c r="H13" s="13">
        <f>'stage 7'!$H$27</f>
        <v>11</v>
      </c>
      <c r="I13" s="14">
        <f>'stage 7'!$G$27</f>
        <v>0.34434027777777776</v>
      </c>
      <c r="J13" s="15">
        <f>I13/SUM(data!$B$3:B9)</f>
        <v>0.0056123350212679765</v>
      </c>
    </row>
    <row r="14" spans="1:10" ht="20.25" customHeight="1">
      <c r="A14">
        <v>8</v>
      </c>
      <c r="B14" t="s">
        <v>34</v>
      </c>
      <c r="C14" s="21">
        <f>'stage 8'!$C$27</f>
        <v>0.6568402777777778</v>
      </c>
      <c r="D14" s="22">
        <f>'stage 8'!$D$27</f>
        <v>0.7148726851851852</v>
      </c>
      <c r="E14" s="12">
        <f>'stage 8'!$I$27</f>
        <v>33</v>
      </c>
      <c r="F14" s="22">
        <f>'stage 8'!$E$27</f>
        <v>0.05803240740740745</v>
      </c>
      <c r="G14" s="17">
        <f>'stage 8'!$F$27</f>
        <v>0.007394624439166012</v>
      </c>
      <c r="H14" s="13">
        <f>'stage 8'!$H$27</f>
        <v>15</v>
      </c>
      <c r="I14" s="14">
        <f>'stage 8'!$G$27</f>
        <v>0.4023726851851852</v>
      </c>
      <c r="J14" s="15">
        <f>I14/SUM(data!$B$3:B10)</f>
        <v>0.005814456915387149</v>
      </c>
    </row>
    <row r="15" spans="1:10" ht="20.25" customHeight="1">
      <c r="A15">
        <v>9</v>
      </c>
      <c r="B15" t="s">
        <v>42</v>
      </c>
      <c r="C15" s="21" t="str">
        <f>'stage 9'!$D$27</f>
        <v>16:30:00</v>
      </c>
      <c r="D15" s="22">
        <f>'stage 9'!$E$27</f>
        <v>0.736261574074074</v>
      </c>
      <c r="E15" s="12">
        <f>'stage 9'!$J$27</f>
        <v>4</v>
      </c>
      <c r="F15" s="22">
        <f>'stage 9'!$F$27</f>
        <v>0.048761574074074</v>
      </c>
      <c r="G15" s="17">
        <f>'stage 9'!$G$27</f>
        <v>0.004573085470085464</v>
      </c>
      <c r="H15" s="13">
        <f>'stage 9'!$I$27</f>
        <v>14</v>
      </c>
      <c r="I15" s="14">
        <f>'stage 9'!$H$27</f>
        <v>0.4511342592592592</v>
      </c>
      <c r="J15" s="15">
        <f>I15/SUM(data!$B$3:B11)</f>
        <v>0.005648721802951322</v>
      </c>
    </row>
    <row r="16" spans="1:10" ht="20.25" customHeight="1">
      <c r="A16">
        <v>10</v>
      </c>
      <c r="B16" t="s">
        <v>36</v>
      </c>
      <c r="C16" s="21">
        <f>'stage 10'!$D$27</f>
        <v>0.736261574074074</v>
      </c>
      <c r="D16" s="22">
        <f>'stage 10'!$E$27</f>
        <v>0.8353472222222221</v>
      </c>
      <c r="E16" s="12">
        <f>'stage 10'!$J$27</f>
        <v>35</v>
      </c>
      <c r="F16" s="22">
        <f>'stage 10'!$F$27</f>
        <v>0.09908564814814813</v>
      </c>
      <c r="G16" s="17">
        <f>'stage 10'!$G$27</f>
        <v>0.010581479318734793</v>
      </c>
      <c r="H16" s="13">
        <f>'stage 10'!$I$27</f>
        <v>24</v>
      </c>
      <c r="I16" s="14">
        <f>'stage 10'!$H$27</f>
        <v>0.5502199074074073</v>
      </c>
      <c r="J16" s="15">
        <f>I16/SUM(data!$B$3:B12)</f>
        <v>0.006166386536675952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50</v>
      </c>
    </row>
    <row r="4" spans="1:2" ht="12.75">
      <c r="A4" s="3" t="s">
        <v>5</v>
      </c>
      <c r="B4" s="3" t="s">
        <v>47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1'!$C$28</f>
        <v>0.3125</v>
      </c>
      <c r="D7" s="22">
        <f>'stage 1'!$D$28</f>
        <v>0.3656134259259259</v>
      </c>
      <c r="E7" s="12">
        <f>'stage 1'!$H$28</f>
        <v>4</v>
      </c>
      <c r="F7" s="20">
        <f>'stage 1'!$E$28</f>
        <v>0.05311342592592588</v>
      </c>
      <c r="G7" s="17">
        <f>'stage 1'!$F$28</f>
        <v>0.004539446273676754</v>
      </c>
      <c r="H7" s="13">
        <f>'stage 1'!$H$28</f>
        <v>4</v>
      </c>
      <c r="I7" s="14">
        <f>'stage 1'!$G$28</f>
        <v>0.05311342592592588</v>
      </c>
      <c r="J7" s="15">
        <f>I7/data!B3</f>
        <v>0.004539446273676754</v>
      </c>
    </row>
    <row r="8" spans="1:10" ht="20.25" customHeight="1">
      <c r="A8">
        <v>2</v>
      </c>
      <c r="B8" t="s">
        <v>28</v>
      </c>
      <c r="C8" s="21">
        <f>'stage 2'!$C$28</f>
        <v>0.3656134259259259</v>
      </c>
      <c r="D8" s="22">
        <f>'stage 2'!$D$28</f>
        <v>0.3988310185185185</v>
      </c>
      <c r="E8" s="12">
        <f>'stage 2'!$I$28</f>
        <v>13</v>
      </c>
      <c r="F8" s="20">
        <f>'stage 2'!$E$28</f>
        <v>0.033217592592592604</v>
      </c>
      <c r="G8" s="17">
        <f>'stage 2'!$F$28</f>
        <v>0.006318975571315999</v>
      </c>
      <c r="H8" s="13">
        <f>'stage 2'!$H$28</f>
        <v>7</v>
      </c>
      <c r="I8" s="14">
        <f>'stage 2'!$G$28</f>
        <v>0.08633101851851849</v>
      </c>
      <c r="J8" s="15">
        <f>I8/SUM(data!$B$3:B4)</f>
        <v>0.005091106876755831</v>
      </c>
    </row>
    <row r="9" spans="1:10" ht="20.25" customHeight="1">
      <c r="A9">
        <v>3</v>
      </c>
      <c r="B9" t="s">
        <v>41</v>
      </c>
      <c r="C9" s="21">
        <f>'stage 3'!$C$28</f>
        <v>0.3988310185185185</v>
      </c>
      <c r="D9" s="22">
        <f>'stage 3'!$D$28</f>
        <v>0.4330555555555555</v>
      </c>
      <c r="E9" s="12">
        <f>'stage 3'!$I$28</f>
        <v>1</v>
      </c>
      <c r="F9" s="20">
        <f>'stage 3'!$E$28</f>
        <v>0.03422453703703704</v>
      </c>
      <c r="G9" s="17">
        <f>'stage 3'!$F$28</f>
        <v>0.004459842375168692</v>
      </c>
      <c r="H9" s="13">
        <f>'stage 3'!$H$28</f>
        <v>3</v>
      </c>
      <c r="I9" s="14">
        <f>'stage 3'!$G$28</f>
        <v>0.12055555555555553</v>
      </c>
      <c r="J9" s="15">
        <f>I9/SUM(data!$B$3:B5)</f>
        <v>0.0048944339051463165</v>
      </c>
    </row>
    <row r="10" spans="1:10" ht="20.25" customHeight="1">
      <c r="A10">
        <v>4</v>
      </c>
      <c r="B10" t="s">
        <v>30</v>
      </c>
      <c r="C10" s="21">
        <f>'stage 4'!$C$28</f>
        <v>0.4330555555555555</v>
      </c>
      <c r="D10" s="22">
        <f>'stage 4'!$D$28</f>
        <v>0.4712731481481482</v>
      </c>
      <c r="E10" s="12">
        <f>'stage 4'!$I$28</f>
        <v>8</v>
      </c>
      <c r="F10" s="20">
        <f>'stage 4'!$E$28</f>
        <v>0.038217592592592664</v>
      </c>
      <c r="G10" s="17">
        <f>'stage 4'!$F$28</f>
        <v>0.005320523644752028</v>
      </c>
      <c r="H10" s="13">
        <f>'stage 4'!$H$28</f>
        <v>3</v>
      </c>
      <c r="I10" s="14">
        <f>'stage 4'!$G$28</f>
        <v>0.1587731481481482</v>
      </c>
      <c r="J10" s="15">
        <f>I10/SUM(data!$B$3:B6)</f>
        <v>0.0049906369791666684</v>
      </c>
    </row>
    <row r="11" spans="1:10" ht="20.25" customHeight="1">
      <c r="A11">
        <v>5</v>
      </c>
      <c r="B11" t="s">
        <v>31</v>
      </c>
      <c r="C11" s="21">
        <f>'stage 5'!$C$28</f>
        <v>0.4712731481481482</v>
      </c>
      <c r="D11" s="22">
        <f>'stage 5'!$D$28</f>
        <v>0.5179976851851852</v>
      </c>
      <c r="E11" s="12">
        <f>'stage 5'!$I$28</f>
        <v>2</v>
      </c>
      <c r="F11" s="20">
        <f>'stage 5'!$E$28</f>
        <v>0.046724537037036995</v>
      </c>
      <c r="G11" s="17">
        <f>'stage 5'!$F$28</f>
        <v>0.004638855850298166</v>
      </c>
      <c r="H11" s="13">
        <f>'stage 5'!$H$28</f>
        <v>3</v>
      </c>
      <c r="I11" s="14">
        <f>'stage 5'!$G$28</f>
        <v>0.20549768518518519</v>
      </c>
      <c r="J11" s="15">
        <f>I11/SUM(data!$B$3:B7)</f>
        <v>0.004906044602680117</v>
      </c>
    </row>
    <row r="12" spans="1:10" ht="20.25" customHeight="1">
      <c r="A12">
        <v>6</v>
      </c>
      <c r="B12" t="s">
        <v>32</v>
      </c>
      <c r="C12" s="21">
        <f>'stage 6'!$D$28</f>
        <v>0.5179976851851852</v>
      </c>
      <c r="D12" s="22">
        <f>'stage 6'!$E$28</f>
        <v>0.5763425925925926</v>
      </c>
      <c r="E12" s="12">
        <f>'stage 6'!$J$28</f>
        <v>13</v>
      </c>
      <c r="F12" s="20">
        <f>'stage 6'!$F$28</f>
        <v>0.05834490740740739</v>
      </c>
      <c r="G12" s="17">
        <f>'stage 6'!$G$28</f>
        <v>0.0056091413779370755</v>
      </c>
      <c r="H12" s="13">
        <f>'stage 6'!$I$28</f>
        <v>3</v>
      </c>
      <c r="I12" s="14">
        <f>'stage 6'!$H$28</f>
        <v>0.2638425925925926</v>
      </c>
      <c r="J12" s="15">
        <f>I12/SUM(data!$B$3:B8)</f>
        <v>0.005045911982570806</v>
      </c>
    </row>
    <row r="13" spans="1:10" ht="20.25" customHeight="1">
      <c r="A13">
        <v>7</v>
      </c>
      <c r="B13" t="s">
        <v>33</v>
      </c>
      <c r="C13" s="21">
        <f>'stage 7'!$C$28</f>
        <v>0.5763425925925926</v>
      </c>
      <c r="D13" s="22">
        <f>'stage 7'!$D$28</f>
        <v>0.6230092592592592</v>
      </c>
      <c r="E13" s="12">
        <f>'stage 7'!$I$28</f>
        <v>10</v>
      </c>
      <c r="F13" s="20">
        <f>'stage 7'!$E$28</f>
        <v>0.046666666666666634</v>
      </c>
      <c r="G13" s="17">
        <f>'stage 7'!$F$28</f>
        <v>0.005147547635366686</v>
      </c>
      <c r="H13" s="13">
        <f>'stage 7'!$H$28</f>
        <v>3</v>
      </c>
      <c r="I13" s="14">
        <f>'stage 7'!$G$28</f>
        <v>0.3105092592592592</v>
      </c>
      <c r="J13" s="15">
        <f>I13/SUM(data!$B$3:B9)</f>
        <v>0.005060929849436229</v>
      </c>
    </row>
    <row r="14" spans="1:10" ht="20.25" customHeight="1">
      <c r="A14">
        <v>8</v>
      </c>
      <c r="B14" t="s">
        <v>34</v>
      </c>
      <c r="C14" s="21">
        <f>'stage 8'!$C$28</f>
        <v>0.6230092592592592</v>
      </c>
      <c r="D14" s="22">
        <f>'stage 8'!$D$28</f>
        <v>0.6597106481481482</v>
      </c>
      <c r="E14" s="12">
        <f>'stage 8'!$I$28</f>
        <v>2</v>
      </c>
      <c r="F14" s="20">
        <f>'stage 8'!$E$28</f>
        <v>0.036701388888888964</v>
      </c>
      <c r="G14" s="17">
        <f>'stage 8'!$F$28</f>
        <v>0.004676576405384016</v>
      </c>
      <c r="H14" s="13">
        <f>'stage 8'!$H$28</f>
        <v>4</v>
      </c>
      <c r="I14" s="14">
        <f>'stage 8'!$G$28</f>
        <v>0.34721064814814817</v>
      </c>
      <c r="J14" s="15">
        <f>I14/SUM(data!$B$3:B10)</f>
        <v>0.005017341953248931</v>
      </c>
    </row>
    <row r="15" spans="1:10" ht="20.25" customHeight="1">
      <c r="A15">
        <v>9</v>
      </c>
      <c r="B15" t="s">
        <v>42</v>
      </c>
      <c r="C15" s="21">
        <f>'stage 9'!$D$28</f>
        <v>0.6597106481481482</v>
      </c>
      <c r="D15" s="22">
        <f>'stage 9'!$E$28</f>
        <v>0.7121412037037037</v>
      </c>
      <c r="E15" s="12">
        <f>'stage 9'!$J$28</f>
        <v>12</v>
      </c>
      <c r="F15" s="20">
        <f>'stage 9'!$F$28</f>
        <v>0.052430555555555536</v>
      </c>
      <c r="G15" s="17">
        <f>'stage 9'!$G$28</f>
        <v>0.004917179487179486</v>
      </c>
      <c r="H15" s="13">
        <f>'stage 9'!$I$28</f>
        <v>5</v>
      </c>
      <c r="I15" s="14">
        <f>'stage 9'!$H$28</f>
        <v>0.3996412037037037</v>
      </c>
      <c r="J15" s="15">
        <f>I15/SUM(data!$B$3:B11)</f>
        <v>0.005003969293809488</v>
      </c>
    </row>
    <row r="16" spans="1:10" ht="20.25" customHeight="1">
      <c r="A16">
        <v>10</v>
      </c>
      <c r="B16" t="s">
        <v>36</v>
      </c>
      <c r="C16" s="21">
        <f>'stage 10'!$D$28</f>
        <v>0.7121412037037037</v>
      </c>
      <c r="D16" s="22">
        <f>'stage 10'!$E$28</f>
        <v>0.7544444444444444</v>
      </c>
      <c r="E16" s="12">
        <f>'stage 10'!$J$28</f>
        <v>7</v>
      </c>
      <c r="F16" s="20">
        <f>'stage 10'!$F$28</f>
        <v>0.042303240740740655</v>
      </c>
      <c r="G16" s="17">
        <f>'stage 10'!$G$28</f>
        <v>0.004517615571776147</v>
      </c>
      <c r="H16" s="13">
        <f>'stage 10'!$I$28</f>
        <v>5</v>
      </c>
      <c r="I16" s="14">
        <f>'stage 10'!$H$28</f>
        <v>0.44194444444444436</v>
      </c>
      <c r="J16" s="15">
        <f>I16/SUM(data!$B$3:B12)</f>
        <v>0.004952929247910864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72</v>
      </c>
    </row>
    <row r="4" spans="1:2" ht="12.75">
      <c r="A4" s="3" t="s">
        <v>5</v>
      </c>
      <c r="B4" s="3" t="s">
        <v>68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1'!$C$29</f>
        <v>0.3125</v>
      </c>
      <c r="D7" s="22">
        <f>'stage 1'!$D$29</f>
        <v>0.37637731481481485</v>
      </c>
      <c r="E7" s="12">
        <f>'stage 1'!$H$29</f>
        <v>22</v>
      </c>
      <c r="F7" s="20">
        <f>'stage 1'!$E$29</f>
        <v>0.06387731481481485</v>
      </c>
      <c r="G7" s="17">
        <f>'stage 1'!$F$29</f>
        <v>0.0054594037882811156</v>
      </c>
      <c r="H7" s="13">
        <f>'stage 1'!$H$29</f>
        <v>22</v>
      </c>
      <c r="I7" s="14">
        <f>'stage 1'!$G$29</f>
        <v>0.06387731481481485</v>
      </c>
      <c r="J7" s="15">
        <f>I7/data!B3</f>
        <v>0.0054594037882811156</v>
      </c>
    </row>
    <row r="8" spans="1:10" ht="20.25" customHeight="1">
      <c r="A8">
        <v>2</v>
      </c>
      <c r="B8" t="s">
        <v>28</v>
      </c>
      <c r="C8" s="21">
        <f>'stage 2'!$C$29</f>
        <v>0.37637731481481485</v>
      </c>
      <c r="D8" s="22">
        <f>'stage 2'!$D$29</f>
        <v>0.40747685185185184</v>
      </c>
      <c r="E8" s="12">
        <f>'stage 2'!$I$29</f>
        <v>8</v>
      </c>
      <c r="F8" s="20">
        <f>'stage 2'!$E$29</f>
        <v>0.031099537037036995</v>
      </c>
      <c r="G8" s="17">
        <f>'stage 2'!$F$29</f>
        <v>0.005916058313632774</v>
      </c>
      <c r="H8" s="13">
        <f>'stage 2'!$H$29</f>
        <v>20</v>
      </c>
      <c r="I8" s="14">
        <f>'stage 2'!$G$29</f>
        <v>0.09497685185185184</v>
      </c>
      <c r="J8" s="15">
        <f>I8/SUM(data!$B$3:B4)</f>
        <v>0.005600968364480274</v>
      </c>
    </row>
    <row r="9" spans="1:10" ht="20.25" customHeight="1">
      <c r="A9">
        <v>3</v>
      </c>
      <c r="B9" t="s">
        <v>41</v>
      </c>
      <c r="C9" s="21">
        <f>'stage 3'!$C$29</f>
        <v>0.40747685185185184</v>
      </c>
      <c r="D9" s="22">
        <f>'stage 3'!$D$29</f>
        <v>0.47748842592592594</v>
      </c>
      <c r="E9" s="12">
        <f>'stage 3'!$I$29</f>
        <v>35</v>
      </c>
      <c r="F9" s="20">
        <f>'stage 3'!$E$29</f>
        <v>0.0700115740740741</v>
      </c>
      <c r="G9" s="17">
        <f>'stage 3'!$F$29</f>
        <v>0.009123296086369775</v>
      </c>
      <c r="H9" s="13">
        <f>'stage 3'!$H$29</f>
        <v>31</v>
      </c>
      <c r="I9" s="14">
        <f>'stage 3'!$G$29</f>
        <v>0.16498842592592594</v>
      </c>
      <c r="J9" s="15">
        <f>I9/SUM(data!$B$3:B5)</f>
        <v>0.006698363605785403</v>
      </c>
    </row>
    <row r="10" spans="1:10" ht="20.25" customHeight="1">
      <c r="A10">
        <v>4</v>
      </c>
      <c r="B10" t="s">
        <v>30</v>
      </c>
      <c r="C10" s="21">
        <f>'stage 4'!$C$29</f>
        <v>0.45069444444444445</v>
      </c>
      <c r="D10" s="22">
        <f>'stage 4'!$D$29</f>
        <v>0.5007060185185185</v>
      </c>
      <c r="E10" s="12">
        <f>'stage 4'!$I$29</f>
        <v>29</v>
      </c>
      <c r="F10" s="20">
        <f>'stage 4'!$E$29</f>
        <v>0.05001157407407403</v>
      </c>
      <c r="G10" s="17">
        <f>'stage 4'!$F$29</f>
        <v>0.006962441753171851</v>
      </c>
      <c r="H10" s="13">
        <f>'stage 4'!$H$29</f>
        <v>30</v>
      </c>
      <c r="I10" s="14">
        <f>'stage 4'!$G$29</f>
        <v>0.21499999999999997</v>
      </c>
      <c r="J10" s="15">
        <f>I10/SUM(data!$B$3:B6)</f>
        <v>0.0067579875</v>
      </c>
    </row>
    <row r="11" spans="1:10" ht="20.25" customHeight="1">
      <c r="A11">
        <v>5</v>
      </c>
      <c r="B11" t="s">
        <v>31</v>
      </c>
      <c r="C11" s="21">
        <f>'stage 5'!$C$29</f>
        <v>0.5007060185185185</v>
      </c>
      <c r="D11" s="22">
        <f>'stage 5'!$D$29</f>
        <v>0.5749305555555556</v>
      </c>
      <c r="E11" s="12">
        <f>'stage 5'!$I$29</f>
        <v>30</v>
      </c>
      <c r="F11" s="20">
        <f>'stage 5'!$E$29</f>
        <v>0.07422453703703713</v>
      </c>
      <c r="G11" s="17">
        <f>'stage 5'!$F$29</f>
        <v>0.007369081636849691</v>
      </c>
      <c r="H11" s="13">
        <f>'stage 5'!$H$29</f>
        <v>32</v>
      </c>
      <c r="I11" s="14">
        <f>'stage 5'!$G$29</f>
        <v>0.2892245370370371</v>
      </c>
      <c r="J11" s="15">
        <f>I11/SUM(data!$B$3:B7)</f>
        <v>0.006904936557385157</v>
      </c>
    </row>
    <row r="12" spans="1:10" ht="20.25" customHeight="1">
      <c r="A12">
        <v>6</v>
      </c>
      <c r="B12" t="s">
        <v>32</v>
      </c>
      <c r="C12" s="21" t="str">
        <f>'stage 6'!$D$29</f>
        <v>13:30:00</v>
      </c>
      <c r="D12" s="22">
        <f>'stage 6'!$E$29</f>
        <v>0.6434027777777778</v>
      </c>
      <c r="E12" s="12">
        <f>'stage 6'!$J$29</f>
        <v>34</v>
      </c>
      <c r="F12" s="20">
        <f>'stage 6'!$F$29</f>
        <v>0.08090277777777777</v>
      </c>
      <c r="G12" s="17">
        <f>'stage 6'!$G$29</f>
        <v>0.007777801672640383</v>
      </c>
      <c r="H12" s="13">
        <f>'stage 6'!$I$29</f>
        <v>33</v>
      </c>
      <c r="I12" s="14">
        <f>'stage 6'!$H$29</f>
        <v>0.37012731481481487</v>
      </c>
      <c r="J12" s="15">
        <f>I12/SUM(data!$B$3:B8)</f>
        <v>0.007078576034858389</v>
      </c>
    </row>
    <row r="13" spans="1:10" ht="20.25" customHeight="1">
      <c r="A13">
        <v>7</v>
      </c>
      <c r="B13" t="s">
        <v>33</v>
      </c>
      <c r="C13" s="21">
        <f>'stage 7'!$C$29</f>
        <v>0.6434027777777778</v>
      </c>
      <c r="D13" s="22">
        <f>'stage 7'!$D$29</f>
        <v>0.7017013888888889</v>
      </c>
      <c r="E13" s="12">
        <f>'stage 7'!$I$29</f>
        <v>28</v>
      </c>
      <c r="F13" s="20">
        <f>'stage 7'!$E$29</f>
        <v>0.05829861111111112</v>
      </c>
      <c r="G13" s="17">
        <f>'stage 7'!$F$29</f>
        <v>0.006430604523646335</v>
      </c>
      <c r="H13" s="13">
        <f>'stage 7'!$H$29</f>
        <v>33</v>
      </c>
      <c r="I13" s="14">
        <f>'stage 7'!$G$29</f>
        <v>0.428425925925926</v>
      </c>
      <c r="J13" s="15">
        <f>I13/SUM(data!$B$3:B9)</f>
        <v>0.0069828305988792125</v>
      </c>
    </row>
    <row r="14" spans="1:10" ht="20.25" customHeight="1">
      <c r="A14">
        <v>8</v>
      </c>
      <c r="B14" t="s">
        <v>34</v>
      </c>
      <c r="C14" s="21">
        <f>'stage 8'!$C$29</f>
        <v>0.7017013888888889</v>
      </c>
      <c r="D14" s="22">
        <f>'stage 8'!$D$29</f>
        <v>0.753900462962963</v>
      </c>
      <c r="E14" s="12">
        <f>'stage 8'!$I$29</f>
        <v>27</v>
      </c>
      <c r="F14" s="20">
        <f>'stage 8'!$E$29</f>
        <v>0.05219907407407409</v>
      </c>
      <c r="G14" s="17">
        <f>'stage 8'!$F$29</f>
        <v>0.006651327527051995</v>
      </c>
      <c r="H14" s="13">
        <f>'stage 8'!$H$29</f>
        <v>31</v>
      </c>
      <c r="I14" s="14">
        <f>'stage 8'!$G$29</f>
        <v>0.4806250000000001</v>
      </c>
      <c r="J14" s="15">
        <f>I14/SUM(data!$B$3:B10)</f>
        <v>0.006945236239561823</v>
      </c>
    </row>
    <row r="15" spans="1:10" ht="20.25" customHeight="1">
      <c r="A15">
        <v>9</v>
      </c>
      <c r="B15" t="s">
        <v>42</v>
      </c>
      <c r="C15" s="21" t="str">
        <f>'stage 9'!$D$29</f>
        <v>16:30:00</v>
      </c>
      <c r="D15" s="22">
        <f>'stage 9'!$E$29</f>
        <v>0.7486574074074074</v>
      </c>
      <c r="E15" s="12">
        <f>'stage 9'!$J$29</f>
        <v>25</v>
      </c>
      <c r="F15" s="20">
        <f>'stage 9'!$F$29</f>
        <v>0.06115740740740738</v>
      </c>
      <c r="G15" s="17">
        <f>'stage 9'!$G$29</f>
        <v>0.00573562393162393</v>
      </c>
      <c r="H15" s="13">
        <f>'stage 9'!$I$29</f>
        <v>30</v>
      </c>
      <c r="I15" s="14">
        <f>'stage 9'!$H$29</f>
        <v>0.5417824074074075</v>
      </c>
      <c r="J15" s="15">
        <f>I15/SUM(data!$B$3:B11)</f>
        <v>0.0067837412795975025</v>
      </c>
    </row>
    <row r="16" spans="1:10" ht="20.25" customHeight="1">
      <c r="A16">
        <v>10</v>
      </c>
      <c r="B16" t="s">
        <v>36</v>
      </c>
      <c r="C16" s="21">
        <f>'stage 10'!$D$29</f>
        <v>0.7486574074074074</v>
      </c>
      <c r="D16" s="22">
        <f>'stage 10'!$E$29</f>
        <v>0.794050925925926</v>
      </c>
      <c r="E16" s="12">
        <f>'stage 10'!$J$29</f>
        <v>10</v>
      </c>
      <c r="F16" s="20">
        <f>'stage 10'!$F$29</f>
        <v>0.04539351851851858</v>
      </c>
      <c r="G16" s="17">
        <f>'stage 10'!$G$29</f>
        <v>0.004847630170316309</v>
      </c>
      <c r="H16" s="13">
        <f>'stage 10'!$I$29</f>
        <v>29</v>
      </c>
      <c r="I16" s="14">
        <f>'stage 10'!$H$29</f>
        <v>0.587175925925926</v>
      </c>
      <c r="J16" s="15">
        <f>I16/SUM(data!$B$3:B12)</f>
        <v>0.006580557474466112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73</v>
      </c>
    </row>
    <row r="4" spans="1:2" ht="12.75">
      <c r="A4" s="3" t="s">
        <v>5</v>
      </c>
      <c r="B4" s="3" t="s">
        <v>46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1'!$C$30</f>
        <v>0.3125</v>
      </c>
      <c r="D7" s="22">
        <f>'stage 1'!$D$30</f>
        <v>0.3715046296296296</v>
      </c>
      <c r="E7" s="12">
        <f>'stage 1'!$H$30</f>
        <v>14</v>
      </c>
      <c r="F7" s="20">
        <f>'stage 1'!$E$30</f>
        <v>0.0590046296296296</v>
      </c>
      <c r="G7" s="17">
        <f>'stage 1'!$F$30</f>
        <v>0.005042949902637634</v>
      </c>
      <c r="H7" s="13">
        <f>'stage 1'!$H$30</f>
        <v>14</v>
      </c>
      <c r="I7" s="14">
        <f>'stage 1'!$G$30</f>
        <v>0.0590046296296296</v>
      </c>
      <c r="J7" s="15">
        <f>I7/data!B3</f>
        <v>0.005042949902637634</v>
      </c>
    </row>
    <row r="8" spans="1:10" ht="20.25" customHeight="1">
      <c r="A8">
        <v>2</v>
      </c>
      <c r="B8" t="s">
        <v>28</v>
      </c>
      <c r="C8" s="21">
        <f>'stage 2'!$C$30</f>
        <v>0.3715046296296296</v>
      </c>
      <c r="D8" s="22">
        <f>'stage 2'!$D$30</f>
        <v>0.4027662037037037</v>
      </c>
      <c r="E8" s="12">
        <f>'stage 2'!$I$30</f>
        <v>9</v>
      </c>
      <c r="F8" s="20">
        <f>'stage 2'!$E$30</f>
        <v>0.031261574074074094</v>
      </c>
      <c r="G8" s="17">
        <f>'stage 2'!$F$30</f>
        <v>0.005946882584712376</v>
      </c>
      <c r="H8" s="13">
        <f>'stage 2'!$H$30</f>
        <v>12</v>
      </c>
      <c r="I8" s="14">
        <f>'stage 2'!$G$30</f>
        <v>0.0902662037037037</v>
      </c>
      <c r="J8" s="15">
        <f>I8/SUM(data!$B$3:B4)</f>
        <v>0.005323172346402834</v>
      </c>
    </row>
    <row r="9" spans="1:10" ht="20.25" customHeight="1">
      <c r="A9">
        <v>3</v>
      </c>
      <c r="B9" t="s">
        <v>41</v>
      </c>
      <c r="C9" s="21">
        <f>'stage 3'!$C$30</f>
        <v>0.4027662037037037</v>
      </c>
      <c r="D9" s="22">
        <f>'stage 3'!$D$30</f>
        <v>0.44677083333333334</v>
      </c>
      <c r="E9" s="12">
        <f>'stage 3'!$I$30</f>
        <v>17</v>
      </c>
      <c r="F9" s="20">
        <f>'stage 3'!$E$30</f>
        <v>0.044004629629629644</v>
      </c>
      <c r="G9" s="17">
        <f>'stage 3'!$F$30</f>
        <v>0.00573429851551957</v>
      </c>
      <c r="H9" s="13">
        <f>'stage 3'!$H$30</f>
        <v>11</v>
      </c>
      <c r="I9" s="14">
        <f>'stage 3'!$G$30</f>
        <v>0.13427083333333334</v>
      </c>
      <c r="J9" s="15">
        <f>I9/SUM(data!$B$3:B5)</f>
        <v>0.005451260343087791</v>
      </c>
    </row>
    <row r="10" spans="1:10" ht="20.25" customHeight="1">
      <c r="A10">
        <v>4</v>
      </c>
      <c r="B10" t="s">
        <v>30</v>
      </c>
      <c r="C10" s="21">
        <f>'stage 4'!$C$30</f>
        <v>0.44677083333333334</v>
      </c>
      <c r="D10" s="22">
        <f>'stage 4'!$D$30</f>
        <v>0.4940972222222222</v>
      </c>
      <c r="E10" s="12">
        <f>'stage 4'!$I$30</f>
        <v>25</v>
      </c>
      <c r="F10" s="20">
        <f>'stage 4'!$E$30</f>
        <v>0.04732638888888885</v>
      </c>
      <c r="G10" s="17">
        <f>'stage 4'!$F$30</f>
        <v>0.0065886193771626245</v>
      </c>
      <c r="H10" s="13">
        <f>'stage 4'!$H$30</f>
        <v>18</v>
      </c>
      <c r="I10" s="14">
        <f>'stage 4'!$G$30</f>
        <v>0.1815972222222222</v>
      </c>
      <c r="J10" s="15">
        <f>I10/SUM(data!$B$3:B6)</f>
        <v>0.005708054687499999</v>
      </c>
    </row>
    <row r="11" spans="1:10" ht="20.25" customHeight="1">
      <c r="A11">
        <v>5</v>
      </c>
      <c r="B11" t="s">
        <v>31</v>
      </c>
      <c r="C11" s="21">
        <f>'stage 5'!$C$30</f>
        <v>0.4940972222222222</v>
      </c>
      <c r="D11" s="22">
        <f>'stage 5'!$D$30</f>
        <v>0.5631944444444444</v>
      </c>
      <c r="E11" s="12">
        <f>'stage 5'!$I$30</f>
        <v>27</v>
      </c>
      <c r="F11" s="20">
        <f>'stage 5'!$E$30</f>
        <v>0.06909722222222225</v>
      </c>
      <c r="G11" s="17">
        <f>'stage 5'!$F$30</f>
        <v>0.006860037014188775</v>
      </c>
      <c r="H11" s="13">
        <f>'stage 5'!$H$30</f>
        <v>19</v>
      </c>
      <c r="I11" s="14">
        <f>'stage 5'!$G$30</f>
        <v>0.25069444444444444</v>
      </c>
      <c r="J11" s="15">
        <f>I11/SUM(data!$B$3:B7)</f>
        <v>0.005985070464322801</v>
      </c>
    </row>
    <row r="12" spans="1:10" ht="20.25" customHeight="1">
      <c r="A12">
        <v>6</v>
      </c>
      <c r="B12" t="s">
        <v>32</v>
      </c>
      <c r="C12" s="21" t="str">
        <f>'stage 6'!$D$30</f>
        <v>13:30:00</v>
      </c>
      <c r="D12" s="22">
        <f>'stage 6'!$E$30</f>
        <v>0.6119212962962963</v>
      </c>
      <c r="E12" s="12">
        <f>'stage 6'!$J$30</f>
        <v>4</v>
      </c>
      <c r="F12" s="20">
        <f>'stage 6'!$F$30</f>
        <v>0.049421296296296324</v>
      </c>
      <c r="G12" s="17">
        <f>'stage 6'!$G$30</f>
        <v>0.00475124651533254</v>
      </c>
      <c r="H12" s="13">
        <f>'stage 6'!$I$30</f>
        <v>14</v>
      </c>
      <c r="I12" s="14">
        <f>'stage 6'!$H$30</f>
        <v>0.30011574074074077</v>
      </c>
      <c r="J12" s="15">
        <f>I12/SUM(data!$B$3:B8)</f>
        <v>0.005739625272331155</v>
      </c>
    </row>
    <row r="13" spans="1:10" ht="20.25" customHeight="1">
      <c r="A13">
        <v>7</v>
      </c>
      <c r="B13" t="s">
        <v>33</v>
      </c>
      <c r="C13" s="21">
        <f>'stage 7'!$C$30</f>
        <v>0.6119212962962963</v>
      </c>
      <c r="D13" s="22">
        <f>'stage 7'!$D$30</f>
        <v>0.6584027777777778</v>
      </c>
      <c r="E13" s="12">
        <f>'stage 7'!$I$30</f>
        <v>9</v>
      </c>
      <c r="F13" s="20">
        <f>'stage 7'!$E$30</f>
        <v>0.04648148148148146</v>
      </c>
      <c r="G13" s="17">
        <f>'stage 7'!$F$30</f>
        <v>0.005127120859035867</v>
      </c>
      <c r="H13" s="13">
        <f>'stage 7'!$H$30</f>
        <v>14</v>
      </c>
      <c r="I13" s="14">
        <f>'stage 7'!$G$30</f>
        <v>0.3465972222222222</v>
      </c>
      <c r="J13" s="15">
        <f>I13/SUM(data!$B$3:B9)</f>
        <v>0.005649120518533523</v>
      </c>
    </row>
    <row r="14" spans="1:10" ht="20.25" customHeight="1">
      <c r="A14">
        <v>8</v>
      </c>
      <c r="B14" t="s">
        <v>34</v>
      </c>
      <c r="C14" s="21">
        <f>'stage 8'!$C$30</f>
        <v>0.6584027777777778</v>
      </c>
      <c r="D14" s="22">
        <f>'stage 8'!$D$30</f>
        <v>0.7109606481481481</v>
      </c>
      <c r="E14" s="12">
        <f>'stage 8'!$I$30</f>
        <v>28</v>
      </c>
      <c r="F14" s="20">
        <f>'stage 8'!$E$30</f>
        <v>0.052557870370370297</v>
      </c>
      <c r="G14" s="17">
        <f>'stage 8'!$F$30</f>
        <v>0.006697046186328838</v>
      </c>
      <c r="H14" s="13">
        <f>'stage 8'!$H$30</f>
        <v>14</v>
      </c>
      <c r="I14" s="14">
        <f>'stage 8'!$G$30</f>
        <v>0.3991550925925925</v>
      </c>
      <c r="J14" s="15">
        <f>I14/SUM(data!$B$3:B10)</f>
        <v>0.0057679613301008644</v>
      </c>
    </row>
    <row r="15" spans="1:10" ht="20.25" customHeight="1">
      <c r="A15">
        <v>9</v>
      </c>
      <c r="B15" t="s">
        <v>42</v>
      </c>
      <c r="C15" s="21" t="str">
        <f>'stage 9'!$D$30</f>
        <v>16:30:00</v>
      </c>
      <c r="D15" s="22">
        <f>'stage 9'!$E$30</f>
        <v>0.7375462962962963</v>
      </c>
      <c r="E15" s="12">
        <f>'stage 9'!$J$30</f>
        <v>8</v>
      </c>
      <c r="F15" s="20">
        <f>'stage 9'!$F$30</f>
        <v>0.05004629629629631</v>
      </c>
      <c r="G15" s="17">
        <f>'stage 9'!$G$30</f>
        <v>0.004693572649572652</v>
      </c>
      <c r="H15" s="13">
        <f>'stage 9'!$I$30</f>
        <v>13</v>
      </c>
      <c r="I15" s="14">
        <f>'stage 9'!$H$30</f>
        <v>0.44920138888888883</v>
      </c>
      <c r="J15" s="15">
        <f>I15/SUM(data!$B$3:B11)</f>
        <v>0.005624520034233253</v>
      </c>
    </row>
    <row r="16" spans="1:10" ht="20.25" customHeight="1">
      <c r="A16">
        <v>10</v>
      </c>
      <c r="B16" t="s">
        <v>36</v>
      </c>
      <c r="C16" s="21">
        <f>'stage 10'!$D$30</f>
        <v>0.7375462962962963</v>
      </c>
      <c r="D16" s="22">
        <f>'stage 10'!$E$30</f>
        <v>0.77625</v>
      </c>
      <c r="E16" s="12">
        <f>'stage 10'!$J$30</f>
        <v>1</v>
      </c>
      <c r="F16" s="20">
        <f>'stage 10'!$F$30</f>
        <v>0.038703703703703685</v>
      </c>
      <c r="G16" s="17">
        <f>'stage 10'!$G$30</f>
        <v>0.004133216545012164</v>
      </c>
      <c r="H16" s="13">
        <f>'stage 10'!$I$30</f>
        <v>10</v>
      </c>
      <c r="I16" s="14">
        <f>'stage 10'!$H$30</f>
        <v>0.4879050925925925</v>
      </c>
      <c r="J16" s="15">
        <f>I16/SUM(data!$B$3:B12)</f>
        <v>0.005468016248839368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74</v>
      </c>
    </row>
    <row r="4" spans="1:2" ht="12.75">
      <c r="A4" s="3" t="s">
        <v>5</v>
      </c>
      <c r="B4" s="3" t="s">
        <v>77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1'!$C$31</f>
        <v>0.3125</v>
      </c>
      <c r="D7" s="22">
        <f>'stage 1'!$D$31</f>
        <v>0.3640046296296296</v>
      </c>
      <c r="E7" s="12">
        <f>'stage 1'!$H$31</f>
        <v>2</v>
      </c>
      <c r="F7" s="20">
        <f>'stage 1'!$E$31</f>
        <v>0.051504629629629595</v>
      </c>
      <c r="G7" s="17">
        <f>'stage 1'!$F$31</f>
        <v>0.004401947247300405</v>
      </c>
      <c r="H7" s="13">
        <f>'stage 1'!$H$31</f>
        <v>2</v>
      </c>
      <c r="I7" s="14">
        <f>'stage 1'!$G$31</f>
        <v>0.051504629629629595</v>
      </c>
      <c r="J7" s="15">
        <f>I7/data!B3</f>
        <v>0.004401947247300405</v>
      </c>
    </row>
    <row r="8" spans="1:10" ht="20.25" customHeight="1">
      <c r="A8">
        <v>2</v>
      </c>
      <c r="B8" t="s">
        <v>28</v>
      </c>
      <c r="C8" s="21">
        <f>'stage 2'!$C$31</f>
        <v>0.3640046296296296</v>
      </c>
      <c r="D8" s="22">
        <f>'stage 2'!$D$31</f>
        <v>0.3945370370370371</v>
      </c>
      <c r="E8" s="12">
        <f>'stage 2'!$I$31</f>
        <v>7</v>
      </c>
      <c r="F8" s="20">
        <f>'stage 2'!$E$31</f>
        <v>0.03053240740740748</v>
      </c>
      <c r="G8" s="17">
        <f>'stage 2'!$F$31</f>
        <v>0.00580817336485423</v>
      </c>
      <c r="H8" s="13">
        <f>'stage 2'!$H$31</f>
        <v>3</v>
      </c>
      <c r="I8" s="14">
        <f>'stage 2'!$G$31</f>
        <v>0.08203703703703707</v>
      </c>
      <c r="J8" s="15">
        <f>I8/SUM(data!$B$3:B4)</f>
        <v>0.004837882496641019</v>
      </c>
    </row>
    <row r="9" spans="1:10" ht="20.25" customHeight="1">
      <c r="A9">
        <v>3</v>
      </c>
      <c r="B9" t="s">
        <v>41</v>
      </c>
      <c r="C9" s="21">
        <f>'stage 3'!$C$31</f>
        <v>0.3945370370370371</v>
      </c>
      <c r="D9" s="22">
        <f>'stage 3'!$D$31</f>
        <v>0.4363888888888889</v>
      </c>
      <c r="E9" s="12">
        <f>'stage 3'!$I$31</f>
        <v>12</v>
      </c>
      <c r="F9" s="20">
        <f>'stage 3'!$E$31</f>
        <v>0.04185185185185181</v>
      </c>
      <c r="G9" s="17">
        <f>'stage 3'!$F$31</f>
        <v>0.005453767341430494</v>
      </c>
      <c r="H9" s="13">
        <f>'stage 3'!$H$31</f>
        <v>5</v>
      </c>
      <c r="I9" s="14">
        <f>'stage 3'!$G$31</f>
        <v>0.12388888888888888</v>
      </c>
      <c r="J9" s="15">
        <f>I9/SUM(data!$B$3:B5)</f>
        <v>0.005029763874873865</v>
      </c>
    </row>
    <row r="10" spans="1:10" ht="20.25" customHeight="1">
      <c r="A10">
        <v>4</v>
      </c>
      <c r="B10" t="s">
        <v>30</v>
      </c>
      <c r="C10" s="21">
        <f>'stage 4'!$C$31</f>
        <v>0.4363888888888889</v>
      </c>
      <c r="D10" s="22">
        <f>'stage 4'!$D$31</f>
        <v>0.4838425925925926</v>
      </c>
      <c r="E10" s="12">
        <f>'stage 4'!$I$31</f>
        <v>26</v>
      </c>
      <c r="F10" s="20">
        <f>'stage 4'!$E$31</f>
        <v>0.04745370370370372</v>
      </c>
      <c r="G10" s="17">
        <f>'stage 4'!$F$31</f>
        <v>0.0066063437139561735</v>
      </c>
      <c r="H10" s="13">
        <f>'stage 4'!$H$31</f>
        <v>9</v>
      </c>
      <c r="I10" s="14">
        <f>'stage 4'!$G$31</f>
        <v>0.1713425925925926</v>
      </c>
      <c r="J10" s="15">
        <f>I10/SUM(data!$B$3:B6)</f>
        <v>0.005385726041666668</v>
      </c>
    </row>
    <row r="11" spans="1:10" ht="20.25" customHeight="1">
      <c r="A11">
        <v>5</v>
      </c>
      <c r="B11" t="s">
        <v>31</v>
      </c>
      <c r="C11" s="21">
        <f>'stage 5'!$C$31</f>
        <v>0.4838425925925926</v>
      </c>
      <c r="D11" s="22">
        <f>'stage 5'!$D$31</f>
        <v>0.5384143518518518</v>
      </c>
      <c r="E11" s="12">
        <f>'stage 5'!$I$31</f>
        <v>7</v>
      </c>
      <c r="F11" s="20">
        <f>'stage 5'!$E$31</f>
        <v>0.05457175925925922</v>
      </c>
      <c r="G11" s="17">
        <f>'stage 5'!$F$31</f>
        <v>0.005417935430804027</v>
      </c>
      <c r="H11" s="13">
        <f>'stage 5'!$H$31</f>
        <v>7</v>
      </c>
      <c r="I11" s="14">
        <f>'stage 5'!$G$31</f>
        <v>0.22591435185185182</v>
      </c>
      <c r="J11" s="15">
        <f>I11/SUM(data!$B$3:B7)</f>
        <v>0.005393471393957375</v>
      </c>
    </row>
    <row r="12" spans="1:10" ht="20.25" customHeight="1">
      <c r="A12">
        <v>6</v>
      </c>
      <c r="B12" t="s">
        <v>32</v>
      </c>
      <c r="C12" s="21">
        <f>'stage 6'!$D$31</f>
        <v>0.5384143518518518</v>
      </c>
      <c r="D12" s="22">
        <f>'stage 6'!$E$31</f>
        <v>0.5847916666666667</v>
      </c>
      <c r="E12" s="12">
        <f>'stage 6'!$J$31</f>
        <v>1</v>
      </c>
      <c r="F12" s="20">
        <f>'stage 6'!$F$31</f>
        <v>0.046377314814814885</v>
      </c>
      <c r="G12" s="17">
        <f>'stage 6'!$G$31</f>
        <v>0.004458605336519323</v>
      </c>
      <c r="H12" s="13">
        <f>'stage 6'!$I$31</f>
        <v>5</v>
      </c>
      <c r="I12" s="14">
        <f>'stage 6'!$H$31</f>
        <v>0.2722916666666667</v>
      </c>
      <c r="J12" s="15">
        <f>I12/SUM(data!$B$3:B8)</f>
        <v>0.005207498039215688</v>
      </c>
    </row>
    <row r="13" spans="1:10" ht="20.25" customHeight="1">
      <c r="A13">
        <v>7</v>
      </c>
      <c r="B13" t="s">
        <v>33</v>
      </c>
      <c r="C13" s="21">
        <f>'stage 7'!$C$31</f>
        <v>0.5847916666666667</v>
      </c>
      <c r="D13" s="22">
        <f>'stage 7'!$D$31</f>
        <v>0.6259606481481481</v>
      </c>
      <c r="E13" s="12">
        <f>'stage 7'!$I$31</f>
        <v>1</v>
      </c>
      <c r="F13" s="20">
        <f>'stage 7'!$E$31</f>
        <v>0.041168981481481404</v>
      </c>
      <c r="G13" s="17">
        <f>'stage 7'!$F$31</f>
        <v>0.004541127713045457</v>
      </c>
      <c r="H13" s="13">
        <f>'stage 7'!$H$31</f>
        <v>5</v>
      </c>
      <c r="I13" s="14">
        <f>'stage 7'!$G$31</f>
        <v>0.3134606481481481</v>
      </c>
      <c r="J13" s="15">
        <f>I13/SUM(data!$B$3:B9)</f>
        <v>0.00510903396124502</v>
      </c>
    </row>
    <row r="14" spans="1:10" ht="20.25" customHeight="1">
      <c r="A14">
        <v>8</v>
      </c>
      <c r="B14" t="s">
        <v>34</v>
      </c>
      <c r="C14" s="21">
        <f>'stage 8'!$C$31</f>
        <v>0.6259606481481481</v>
      </c>
      <c r="D14" s="22">
        <f>'stage 8'!$D$31</f>
        <v>0.6592361111111111</v>
      </c>
      <c r="E14" s="12">
        <f>'stage 8'!$I$31</f>
        <v>1</v>
      </c>
      <c r="F14" s="20">
        <f>'stage 8'!$E$31</f>
        <v>0.03327546296296302</v>
      </c>
      <c r="G14" s="17">
        <f>'stage 8'!$F$31</f>
        <v>0.004240036949063085</v>
      </c>
      <c r="H14" s="13">
        <f>'stage 8'!$H$31</f>
        <v>3</v>
      </c>
      <c r="I14" s="14">
        <f>'stage 8'!$G$31</f>
        <v>0.34673611111111113</v>
      </c>
      <c r="J14" s="15">
        <f>I14/SUM(data!$B$3:B10)</f>
        <v>0.005010484690670738</v>
      </c>
    </row>
    <row r="15" spans="1:10" ht="20.25" customHeight="1">
      <c r="A15">
        <v>9</v>
      </c>
      <c r="B15" t="s">
        <v>42</v>
      </c>
      <c r="C15" s="21">
        <f>'stage 9'!$D$31</f>
        <v>0.6592361111111111</v>
      </c>
      <c r="D15" s="22">
        <f>'stage 9'!$E$31</f>
        <v>0.7069675925925926</v>
      </c>
      <c r="E15" s="12">
        <f>'stage 9'!$J$31</f>
        <v>2</v>
      </c>
      <c r="F15" s="20">
        <f>'stage 9'!$F$31</f>
        <v>0.04773148148148143</v>
      </c>
      <c r="G15" s="17">
        <f>'stage 9'!$G$31</f>
        <v>0.004476478632478628</v>
      </c>
      <c r="H15" s="13">
        <f>'stage 9'!$I$31</f>
        <v>3</v>
      </c>
      <c r="I15" s="14">
        <f>'stage 9'!$H$31</f>
        <v>0.39446759259259256</v>
      </c>
      <c r="J15" s="15">
        <f>I15/SUM(data!$B$3:B11)</f>
        <v>0.004939189709276694</v>
      </c>
    </row>
    <row r="16" spans="1:10" ht="20.25" customHeight="1">
      <c r="A16">
        <v>10</v>
      </c>
      <c r="B16" t="s">
        <v>36</v>
      </c>
      <c r="C16" s="21">
        <f>'stage 10'!$D$31</f>
        <v>0.7069675925925926</v>
      </c>
      <c r="D16" s="22">
        <f>'stage 10'!$E$31</f>
        <v>0.7529282407407408</v>
      </c>
      <c r="E16" s="12">
        <f>'stage 10'!$J$31</f>
        <v>11</v>
      </c>
      <c r="F16" s="20">
        <f>'stage 10'!$F$31</f>
        <v>0.045960648148148264</v>
      </c>
      <c r="G16" s="17">
        <f>'stage 10'!$G$31</f>
        <v>0.00490819464720196</v>
      </c>
      <c r="H16" s="13">
        <f>'stage 10'!$I$31</f>
        <v>3</v>
      </c>
      <c r="I16" s="14">
        <f>'stage 10'!$H$31</f>
        <v>0.44042824074074083</v>
      </c>
      <c r="J16" s="15">
        <f>I16/SUM(data!$B$3:B12)</f>
        <v>0.004935936954503252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75</v>
      </c>
    </row>
    <row r="4" spans="1:2" ht="12.75">
      <c r="A4" s="3" t="s">
        <v>5</v>
      </c>
      <c r="B4" s="3" t="s">
        <v>49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1'!$C$32</f>
        <v>0.3125</v>
      </c>
      <c r="D7" s="22">
        <f>'stage 1'!$D$32</f>
        <v>0.3703703703703704</v>
      </c>
      <c r="E7" s="12">
        <f>'stage 1'!$H$32</f>
        <v>10</v>
      </c>
      <c r="F7" s="20">
        <f>'stage 1'!$E$32</f>
        <v>0.057870370370370405</v>
      </c>
      <c r="G7" s="17">
        <f>'stage 1'!$F$32</f>
        <v>0.00494600814303417</v>
      </c>
      <c r="H7" s="13">
        <f>'stage 1'!$H$32</f>
        <v>10</v>
      </c>
      <c r="I7" s="14">
        <f>'stage 1'!$G$32</f>
        <v>0.057870370370370405</v>
      </c>
      <c r="J7" s="15">
        <f>I7/data!B3</f>
        <v>0.00494600814303417</v>
      </c>
    </row>
    <row r="8" spans="1:10" ht="20.25" customHeight="1">
      <c r="A8">
        <v>2</v>
      </c>
      <c r="B8" t="s">
        <v>28</v>
      </c>
      <c r="C8" s="21">
        <f>'stage 2'!$C$32</f>
        <v>0.3703703703703704</v>
      </c>
      <c r="D8" s="22">
        <f>'stage 2'!$D$32</f>
        <v>0.39709490740740744</v>
      </c>
      <c r="E8" s="12">
        <f>'stage 2'!$I$32</f>
        <v>5</v>
      </c>
      <c r="F8" s="20">
        <f>'stage 2'!$E$32</f>
        <v>0.026724537037037033</v>
      </c>
      <c r="G8" s="17">
        <f>'stage 2'!$F$32</f>
        <v>0.005083802994483845</v>
      </c>
      <c r="H8" s="13">
        <f>'stage 2'!$H$32</f>
        <v>5</v>
      </c>
      <c r="I8" s="14">
        <f>'stage 2'!$G$32</f>
        <v>0.08459490740740744</v>
      </c>
      <c r="J8" s="15">
        <f>I8/SUM(data!$B$3:B4)</f>
        <v>0.00498872505191157</v>
      </c>
    </row>
    <row r="9" spans="1:10" ht="20.25" customHeight="1">
      <c r="A9">
        <v>3</v>
      </c>
      <c r="B9" t="s">
        <v>41</v>
      </c>
      <c r="C9" s="21">
        <f>'stage 3'!$C$32</f>
        <v>0.39709490740740744</v>
      </c>
      <c r="D9" s="22">
        <f>'stage 3'!$D$32</f>
        <v>0.4396875</v>
      </c>
      <c r="E9" s="12">
        <f>'stage 3'!$I$32</f>
        <v>15</v>
      </c>
      <c r="F9" s="20">
        <f>'stage 3'!$E$32</f>
        <v>0.04259259259259257</v>
      </c>
      <c r="G9" s="17">
        <f>'stage 3'!$F$32</f>
        <v>0.005550294197031037</v>
      </c>
      <c r="H9" s="13">
        <f>'stage 3'!$H$32</f>
        <v>6</v>
      </c>
      <c r="I9" s="14">
        <f>'stage 3'!$G$32</f>
        <v>0.1271875</v>
      </c>
      <c r="J9" s="15">
        <f>I9/SUM(data!$B$3:B5)</f>
        <v>0.0051636841574167515</v>
      </c>
    </row>
    <row r="10" spans="1:10" ht="20.25" customHeight="1">
      <c r="A10">
        <v>4</v>
      </c>
      <c r="B10" t="s">
        <v>30</v>
      </c>
      <c r="C10" s="21">
        <f>'stage 4'!$C$32</f>
        <v>0.4396875</v>
      </c>
      <c r="D10" s="22">
        <f>'stage 4'!$D$32</f>
        <v>0.4737384259259259</v>
      </c>
      <c r="E10" s="12">
        <f>'stage 4'!$I$32</f>
        <v>3</v>
      </c>
      <c r="F10" s="20">
        <f>'stage 4'!$E$32</f>
        <v>0.0340509259259259</v>
      </c>
      <c r="G10" s="17">
        <f>'stage 4'!$F$32</f>
        <v>0.004740454440599766</v>
      </c>
      <c r="H10" s="13">
        <f>'stage 4'!$H$32</f>
        <v>4</v>
      </c>
      <c r="I10" s="14">
        <f>'stage 4'!$G$32</f>
        <v>0.1612384259259259</v>
      </c>
      <c r="J10" s="15">
        <f>I10/SUM(data!$B$3:B6)</f>
        <v>0.005068126822916666</v>
      </c>
    </row>
    <row r="11" spans="1:10" ht="20.25" customHeight="1">
      <c r="A11">
        <v>5</v>
      </c>
      <c r="B11" t="s">
        <v>31</v>
      </c>
      <c r="C11" s="21">
        <f>'stage 5'!$C$32</f>
        <v>0.4737384259259259</v>
      </c>
      <c r="D11" s="22">
        <f>'stage 5'!$D$32</f>
        <v>0.5305902777777778</v>
      </c>
      <c r="E11" s="12">
        <f>'stage 5'!$I$32</f>
        <v>9</v>
      </c>
      <c r="F11" s="20">
        <f>'stage 5'!$E$32</f>
        <v>0.056851851851851876</v>
      </c>
      <c r="G11" s="17">
        <f>'stage 5'!$F$32</f>
        <v>0.005644305161422993</v>
      </c>
      <c r="H11" s="13">
        <f>'stage 5'!$H$32</f>
        <v>4</v>
      </c>
      <c r="I11" s="14">
        <f>'stage 5'!$G$32</f>
        <v>0.21809027777777779</v>
      </c>
      <c r="J11" s="15">
        <f>I11/SUM(data!$B$3:B7)</f>
        <v>0.005206679721109628</v>
      </c>
    </row>
    <row r="12" spans="1:10" ht="20.25" customHeight="1">
      <c r="A12">
        <v>6</v>
      </c>
      <c r="B12" t="s">
        <v>32</v>
      </c>
      <c r="C12" s="21">
        <f>'stage 6'!$D$32</f>
        <v>0.5305902777777778</v>
      </c>
      <c r="D12" s="22">
        <f>'stage 6'!$E$32</f>
        <v>0.5818865740740741</v>
      </c>
      <c r="E12" s="12">
        <f>'stage 6'!$J$32</f>
        <v>7</v>
      </c>
      <c r="F12" s="20">
        <f>'stage 6'!$F$32</f>
        <v>0.051296296296296284</v>
      </c>
      <c r="G12" s="17">
        <f>'stage 6'!$G$32</f>
        <v>0.004931504579848665</v>
      </c>
      <c r="H12" s="13">
        <f>'stage 6'!$I$32</f>
        <v>4</v>
      </c>
      <c r="I12" s="14">
        <f>'stage 6'!$H$32</f>
        <v>0.26938657407407407</v>
      </c>
      <c r="J12" s="15">
        <f>I12/SUM(data!$B$3:B8)</f>
        <v>0.005151938997821351</v>
      </c>
    </row>
    <row r="13" spans="1:10" ht="20.25" customHeight="1">
      <c r="A13">
        <v>7</v>
      </c>
      <c r="B13" t="s">
        <v>33</v>
      </c>
      <c r="C13" s="21">
        <f>'stage 7'!$C$32</f>
        <v>0.5818865740740741</v>
      </c>
      <c r="D13" s="22">
        <f>'stage 7'!$D$32</f>
        <v>0.6232407407407408</v>
      </c>
      <c r="E13" s="12">
        <f>'stage 7'!$I$32</f>
        <v>2</v>
      </c>
      <c r="F13" s="20">
        <f>'stage 7'!$E$32</f>
        <v>0.04135416666666669</v>
      </c>
      <c r="G13" s="17">
        <f>'stage 7'!$F$32</f>
        <v>0.004561554489376288</v>
      </c>
      <c r="H13" s="13">
        <f>'stage 7'!$H$32</f>
        <v>4</v>
      </c>
      <c r="I13" s="14">
        <f>'stage 7'!$G$32</f>
        <v>0.31074074074074076</v>
      </c>
      <c r="J13" s="15">
        <f>I13/SUM(data!$B$3:B9)</f>
        <v>0.0050647027209506455</v>
      </c>
    </row>
    <row r="14" spans="1:10" ht="20.25" customHeight="1">
      <c r="A14">
        <v>8</v>
      </c>
      <c r="B14" t="s">
        <v>34</v>
      </c>
      <c r="C14" s="21">
        <f>'stage 8'!$C$32</f>
        <v>0.6232407407407408</v>
      </c>
      <c r="D14" s="22">
        <f>'stage 8'!$D$32</f>
        <v>0.6619444444444444</v>
      </c>
      <c r="E14" s="12">
        <f>'stage 8'!$I$32</f>
        <v>6</v>
      </c>
      <c r="F14" s="20">
        <f>'stage 8'!$E$32</f>
        <v>0.038703703703703685</v>
      </c>
      <c r="G14" s="17">
        <f>'stage 8'!$F$32</f>
        <v>0.00493171602005806</v>
      </c>
      <c r="H14" s="13">
        <f>'stage 8'!$H$32</f>
        <v>5</v>
      </c>
      <c r="I14" s="14">
        <f>'stage 8'!$G$32</f>
        <v>0.34944444444444445</v>
      </c>
      <c r="J14" s="15">
        <f>I14/SUM(data!$B$3:B10)</f>
        <v>0.005049621262458472</v>
      </c>
    </row>
    <row r="15" spans="1:10" ht="20.25" customHeight="1">
      <c r="A15">
        <v>9</v>
      </c>
      <c r="B15" t="s">
        <v>42</v>
      </c>
      <c r="C15" s="21">
        <f>'stage 9'!$D$32</f>
        <v>0.6619444444444444</v>
      </c>
      <c r="D15" s="22">
        <f>'stage 9'!$E$32</f>
        <v>0.7109375</v>
      </c>
      <c r="E15" s="12">
        <f>'stage 9'!$J$32</f>
        <v>5</v>
      </c>
      <c r="F15" s="20">
        <f>'stage 9'!$F$32</f>
        <v>0.048993055555555554</v>
      </c>
      <c r="G15" s="17">
        <f>'stage 9'!$G$32</f>
        <v>0.0045947948717948725</v>
      </c>
      <c r="H15" s="13">
        <f>'stage 9'!$I$32</f>
        <v>4</v>
      </c>
      <c r="I15" s="14">
        <f>'stage 9'!$H$32</f>
        <v>0.3984375</v>
      </c>
      <c r="J15" s="15">
        <f>I15/SUM(data!$B$3:B11)</f>
        <v>0.004988897533649733</v>
      </c>
    </row>
    <row r="16" spans="1:10" ht="20.25" customHeight="1">
      <c r="A16">
        <v>10</v>
      </c>
      <c r="B16" t="s">
        <v>36</v>
      </c>
      <c r="C16" s="21">
        <f>'stage 10'!$D$32</f>
        <v>0.7109375</v>
      </c>
      <c r="D16" s="22">
        <f>'stage 10'!$E$32</f>
        <v>0.752986111111111</v>
      </c>
      <c r="E16" s="12">
        <f>'stage 10'!$J$32</f>
        <v>4</v>
      </c>
      <c r="F16" s="20">
        <f>'stage 10'!$F$32</f>
        <v>0.04204861111111102</v>
      </c>
      <c r="G16" s="17">
        <f>'stage 10'!$G$32</f>
        <v>0.004490423357664225</v>
      </c>
      <c r="H16" s="13">
        <f>'stage 10'!$I$32</f>
        <v>4</v>
      </c>
      <c r="I16" s="14">
        <f>'stage 10'!$H$32</f>
        <v>0.440486111111111</v>
      </c>
      <c r="J16" s="15">
        <f>I16/SUM(data!$B$3:B12)</f>
        <v>0.004936585515320334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76</v>
      </c>
    </row>
    <row r="4" spans="1:2" ht="12.75">
      <c r="A4" s="3" t="s">
        <v>5</v>
      </c>
      <c r="B4" s="3" t="s">
        <v>50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1'!$C$33</f>
        <v>0.3125</v>
      </c>
      <c r="D7" s="22">
        <f>'stage 1'!$D$33</f>
        <v>0.3773148148148148</v>
      </c>
      <c r="E7" s="12">
        <f>'stage 1'!$H$33</f>
        <v>24</v>
      </c>
      <c r="F7" s="20">
        <f>'stage 1'!$E$33</f>
        <v>0.06481481481481483</v>
      </c>
      <c r="G7" s="17">
        <f>'stage 1'!$F$33</f>
        <v>0.005539529120198267</v>
      </c>
      <c r="H7" s="13">
        <f>'stage 1'!$H$33</f>
        <v>24</v>
      </c>
      <c r="I7" s="14">
        <f>'stage 1'!$G$33</f>
        <v>0.06481481481481483</v>
      </c>
      <c r="J7" s="15">
        <f>I7/data!B3</f>
        <v>0.005539529120198267</v>
      </c>
    </row>
    <row r="8" spans="1:10" ht="20.25" customHeight="1">
      <c r="A8">
        <v>2</v>
      </c>
      <c r="B8" t="s">
        <v>28</v>
      </c>
      <c r="C8" s="21">
        <f>'stage 2'!$C$33</f>
        <v>0.3773148148148148</v>
      </c>
      <c r="D8" s="22">
        <f>'stage 2'!$D$33</f>
        <v>0.4088657407407407</v>
      </c>
      <c r="E8" s="12">
        <f>'stage 2'!$I$33</f>
        <v>10</v>
      </c>
      <c r="F8" s="20">
        <f>'stage 2'!$E$33</f>
        <v>0.0315509259259259</v>
      </c>
      <c r="G8" s="17">
        <f>'stage 2'!$F$33</f>
        <v>0.006001925925925921</v>
      </c>
      <c r="H8" s="13">
        <f>'stage 2'!$H$33</f>
        <v>21</v>
      </c>
      <c r="I8" s="14">
        <f>'stage 2'!$G$33</f>
        <v>0.09636574074074072</v>
      </c>
      <c r="J8" s="15">
        <f>I8/SUM(data!$B$3:B4)</f>
        <v>0.005682873824355686</v>
      </c>
    </row>
    <row r="9" spans="1:10" ht="20.25" customHeight="1">
      <c r="A9">
        <v>3</v>
      </c>
      <c r="B9" t="s">
        <v>41</v>
      </c>
      <c r="C9" s="21">
        <f>'stage 3'!$C$33</f>
        <v>0.4088657407407407</v>
      </c>
      <c r="D9" s="22">
        <f>'stage 3'!$D$33</f>
        <v>0.45856481481481487</v>
      </c>
      <c r="E9" s="12">
        <f>'stage 3'!$I$33</f>
        <v>25</v>
      </c>
      <c r="F9" s="20">
        <f>'stage 3'!$E$33</f>
        <v>0.049699074074074145</v>
      </c>
      <c r="G9" s="17">
        <f>'stage 3'!$F$33</f>
        <v>0.006476348717948728</v>
      </c>
      <c r="H9" s="13">
        <f>'stage 3'!$H$33</f>
        <v>22</v>
      </c>
      <c r="I9" s="14">
        <f>'stage 3'!$G$33</f>
        <v>0.14606481481481487</v>
      </c>
      <c r="J9" s="15">
        <f>I9/SUM(data!$B$3:B5)</f>
        <v>0.005930084090144638</v>
      </c>
    </row>
    <row r="10" spans="1:10" ht="20.25" customHeight="1">
      <c r="A10">
        <v>4</v>
      </c>
      <c r="B10" t="s">
        <v>30</v>
      </c>
      <c r="C10" s="21">
        <f>'stage 4'!$C$33</f>
        <v>0.45856481481481487</v>
      </c>
      <c r="D10" s="22">
        <f>'stage 4'!$D$33</f>
        <v>0.5024074074074074</v>
      </c>
      <c r="E10" s="12">
        <f>'stage 4'!$I$33</f>
        <v>19</v>
      </c>
      <c r="F10" s="20">
        <f>'stage 4'!$E$33</f>
        <v>0.043842592592592544</v>
      </c>
      <c r="G10" s="17">
        <f>'stage 4'!$F$33</f>
        <v>0.006103617070357548</v>
      </c>
      <c r="H10" s="13">
        <f>'stage 4'!$H$33</f>
        <v>21</v>
      </c>
      <c r="I10" s="14">
        <f>'stage 4'!$G$33</f>
        <v>0.1899074074074074</v>
      </c>
      <c r="J10" s="15">
        <f>I10/SUM(data!$B$3:B6)</f>
        <v>0.005969264583333334</v>
      </c>
    </row>
    <row r="11" spans="1:10" ht="20.25" customHeight="1">
      <c r="A11">
        <v>5</v>
      </c>
      <c r="B11" t="s">
        <v>31</v>
      </c>
      <c r="C11" s="21">
        <f>'stage 5'!$C$33</f>
        <v>0.5024074074074074</v>
      </c>
      <c r="D11" s="22">
        <f>'stage 5'!$D$33</f>
        <v>0.580775462962963</v>
      </c>
      <c r="E11" s="12">
        <f>'stage 5'!$I$33</f>
        <v>32</v>
      </c>
      <c r="F11" s="20">
        <f>'stage 5'!$E$33</f>
        <v>0.0783680555555556</v>
      </c>
      <c r="G11" s="17">
        <f>'stage 5'!$F$33</f>
        <v>0.0077804540407156115</v>
      </c>
      <c r="H11" s="13">
        <f>'stage 5'!$H$33</f>
        <v>25</v>
      </c>
      <c r="I11" s="14">
        <f>'stage 5'!$G$33</f>
        <v>0.268275462962963</v>
      </c>
      <c r="J11" s="15">
        <f>I11/SUM(data!$B$3:B7)</f>
        <v>0.0064047990901448856</v>
      </c>
    </row>
    <row r="12" spans="1:10" ht="20.25" customHeight="1">
      <c r="A12">
        <v>6</v>
      </c>
      <c r="B12" t="s">
        <v>32</v>
      </c>
      <c r="C12" s="21" t="str">
        <f>'stage 6'!$D$33</f>
        <v>13:30:00</v>
      </c>
      <c r="D12" s="22">
        <f>'stage 6'!$E$33</f>
        <v>0.6124421296296296</v>
      </c>
      <c r="E12" s="12">
        <f>'stage 6'!$J$33</f>
        <v>6</v>
      </c>
      <c r="F12" s="20">
        <f>'stage 6'!$F$33</f>
        <v>0.04994212962962963</v>
      </c>
      <c r="G12" s="17">
        <f>'stage 6'!$G$33</f>
        <v>0.004801318199920351</v>
      </c>
      <c r="H12" s="13">
        <f>'stage 6'!$I$33</f>
        <v>21</v>
      </c>
      <c r="I12" s="14">
        <f>'stage 6'!$H$33</f>
        <v>0.31821759259259264</v>
      </c>
      <c r="J12" s="15">
        <f>I12/SUM(data!$B$3:B8)</f>
        <v>0.006085817864923748</v>
      </c>
    </row>
    <row r="13" spans="1:10" ht="20.25" customHeight="1">
      <c r="A13">
        <v>7</v>
      </c>
      <c r="B13" t="s">
        <v>33</v>
      </c>
      <c r="C13" s="21">
        <f>'stage 7'!$C$33</f>
        <v>0.6124421296296296</v>
      </c>
      <c r="D13" s="22">
        <f>'stage 7'!$D$33</f>
        <v>0.6620486111111111</v>
      </c>
      <c r="E13" s="12">
        <f>'stage 7'!$I$33</f>
        <v>13</v>
      </c>
      <c r="F13" s="20">
        <f>'stage 7'!$E$33</f>
        <v>0.0496064814814815</v>
      </c>
      <c r="G13" s="17">
        <f>'stage 7'!$F$33</f>
        <v>0.005471822709618463</v>
      </c>
      <c r="H13" s="13">
        <f>'stage 7'!$H$33</f>
        <v>19</v>
      </c>
      <c r="I13" s="14">
        <f>'stage 7'!$G$33</f>
        <v>0.36782407407407414</v>
      </c>
      <c r="J13" s="15">
        <f>I13/SUM(data!$B$3:B9)</f>
        <v>0.005995092836405376</v>
      </c>
    </row>
    <row r="14" spans="1:10" ht="20.25" customHeight="1">
      <c r="A14">
        <v>8</v>
      </c>
      <c r="B14" t="s">
        <v>34</v>
      </c>
      <c r="C14" s="21">
        <f>'stage 8'!$C$33</f>
        <v>0.6620486111111111</v>
      </c>
      <c r="D14" s="22">
        <f>'stage 8'!$D$33</f>
        <v>0.7062268518518519</v>
      </c>
      <c r="E14" s="12">
        <f>'stage 8'!$I$33</f>
        <v>16</v>
      </c>
      <c r="F14" s="20">
        <f>'stage 8'!$E$33</f>
        <v>0.044178240740740726</v>
      </c>
      <c r="G14" s="17">
        <f>'stage 8'!$F$33</f>
        <v>0.005629294272895221</v>
      </c>
      <c r="H14" s="13">
        <f>'stage 8'!$H$33</f>
        <v>18</v>
      </c>
      <c r="I14" s="14">
        <f>'stage 8'!$G$33</f>
        <v>0.41200231481481486</v>
      </c>
      <c r="J14" s="15">
        <f>I14/SUM(data!$B$3:B10)</f>
        <v>0.005953609170632428</v>
      </c>
    </row>
    <row r="15" spans="1:10" ht="20.25" customHeight="1">
      <c r="A15">
        <v>9</v>
      </c>
      <c r="B15" t="s">
        <v>42</v>
      </c>
      <c r="C15" s="21" t="str">
        <f>'stage 9'!$D$33</f>
        <v>16:30:00</v>
      </c>
      <c r="D15" s="22">
        <f>'stage 9'!$E$33</f>
        <v>0.7360069444444445</v>
      </c>
      <c r="E15" s="12">
        <f>'stage 9'!$J$33</f>
        <v>3</v>
      </c>
      <c r="F15" s="20">
        <f>'stage 9'!$F$33</f>
        <v>0.04850694444444448</v>
      </c>
      <c r="G15" s="17">
        <f>'stage 9'!$G$33</f>
        <v>0.004549205128205132</v>
      </c>
      <c r="H15" s="13">
        <f>'stage 9'!$I$33</f>
        <v>17</v>
      </c>
      <c r="I15" s="14">
        <f>'stage 9'!$H$33</f>
        <v>0.46050925925925934</v>
      </c>
      <c r="J15" s="15">
        <f>I15/SUM(data!$B$3:B11)</f>
        <v>0.005766107627272494</v>
      </c>
    </row>
    <row r="16" spans="1:10" ht="20.25" customHeight="1">
      <c r="A16">
        <v>10</v>
      </c>
      <c r="B16" t="s">
        <v>36</v>
      </c>
      <c r="C16" s="21">
        <f>'stage 10'!$D$33</f>
        <v>0.7360069444444445</v>
      </c>
      <c r="D16" s="22">
        <f>'stage 10'!$E$33</f>
        <v>0.78</v>
      </c>
      <c r="E16" s="12">
        <f>'stage 10'!$J$33</f>
        <v>8</v>
      </c>
      <c r="F16" s="20">
        <f>'stage 10'!$F$33</f>
        <v>0.04399305555555555</v>
      </c>
      <c r="G16" s="17">
        <f>'stage 10'!$G$33</f>
        <v>0.00469807299270073</v>
      </c>
      <c r="H16" s="13">
        <f>'stage 10'!$I$33</f>
        <v>13</v>
      </c>
      <c r="I16" s="14">
        <f>'stage 10'!$H$33</f>
        <v>0.5045023148148149</v>
      </c>
      <c r="J16" s="15">
        <f>I16/SUM(data!$B$3:B12)</f>
        <v>0.005654023491179203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77</v>
      </c>
    </row>
    <row r="4" spans="1:2" ht="12.75">
      <c r="A4" s="3" t="s">
        <v>5</v>
      </c>
      <c r="B4" s="3" t="s">
        <v>66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1'!$C$34</f>
        <v>0.3125</v>
      </c>
      <c r="D7" s="22">
        <f>'stage 1'!$D$34</f>
        <v>0.39212962962962966</v>
      </c>
      <c r="E7" s="12">
        <f>'stage 1'!$H$34</f>
        <v>34</v>
      </c>
      <c r="F7" s="20">
        <f>'stage 1'!$E$34</f>
        <v>0.07962962962962966</v>
      </c>
      <c r="G7" s="17">
        <f>'stage 1'!F$34</f>
        <v>0.006805707204815015</v>
      </c>
      <c r="H7" s="13">
        <f>'stage 1'!$H$34</f>
        <v>34</v>
      </c>
      <c r="I7" s="14">
        <f>'stage 1'!$G$34</f>
        <v>0.07962962962962966</v>
      </c>
      <c r="J7" s="15">
        <f>I7/data!B3</f>
        <v>0.006805707204815015</v>
      </c>
    </row>
    <row r="8" spans="1:10" ht="20.25" customHeight="1">
      <c r="A8">
        <v>2</v>
      </c>
      <c r="B8" t="s">
        <v>28</v>
      </c>
      <c r="C8" s="21">
        <f>'stage 2'!$C$34</f>
        <v>0.39212962962962966</v>
      </c>
      <c r="D8" s="22">
        <f>'stage 2'!$D$34</f>
        <v>0.4278472222222222</v>
      </c>
      <c r="E8" s="12">
        <f>'stage 2'!$I$34</f>
        <v>27</v>
      </c>
      <c r="F8" s="20">
        <f aca="true" t="shared" si="0" ref="F8:F16">D8-C8</f>
        <v>0.03571759259259255</v>
      </c>
      <c r="G8" s="17">
        <f>'stage 2'!F$34</f>
        <v>0.006794550039401096</v>
      </c>
      <c r="H8" s="13">
        <f>'stage 2'!$H$34</f>
        <v>31</v>
      </c>
      <c r="I8" s="14">
        <f>'stage 2'!$G$34</f>
        <v>0.11534722222222221</v>
      </c>
      <c r="J8" s="15">
        <f>I8/SUM(data!$B$3:B4)</f>
        <v>0.006802248442652987</v>
      </c>
    </row>
    <row r="9" spans="1:10" ht="20.25" customHeight="1">
      <c r="A9">
        <v>3</v>
      </c>
      <c r="B9" t="s">
        <v>41</v>
      </c>
      <c r="C9" s="21">
        <f>'stage 3'!$C$34</f>
        <v>0.4278472222222222</v>
      </c>
      <c r="D9" s="22">
        <f>'stage 3'!$D$34</f>
        <v>0.48954861111111114</v>
      </c>
      <c r="E9" s="12">
        <f>'stage 3'!$I$34</f>
        <v>34</v>
      </c>
      <c r="F9" s="20">
        <f t="shared" si="0"/>
        <v>0.06170138888888893</v>
      </c>
      <c r="G9" s="17">
        <f>'stage 3'!F$34</f>
        <v>0.00804038542510122</v>
      </c>
      <c r="H9" s="13">
        <f>'stage 3'!$H$34</f>
        <v>34</v>
      </c>
      <c r="I9" s="14">
        <f>'stage 3'!$G$34</f>
        <v>0.17704861111111114</v>
      </c>
      <c r="J9" s="15">
        <f>I9/SUM(data!$B$3:B5)</f>
        <v>0.007187994954591324</v>
      </c>
    </row>
    <row r="10" spans="1:10" ht="20.25" customHeight="1">
      <c r="A10">
        <v>4</v>
      </c>
      <c r="B10" t="s">
        <v>30</v>
      </c>
      <c r="C10" s="21">
        <f>'stage 4'!$C$34</f>
        <v>0.48954861111111114</v>
      </c>
      <c r="D10" s="22">
        <f>'stage 4'!$D$34</f>
        <v>0.552951388888889</v>
      </c>
      <c r="E10" s="12">
        <f>'stage 4'!$I$34</f>
        <v>34</v>
      </c>
      <c r="F10" s="20">
        <f t="shared" si="0"/>
        <v>0.06340277777777781</v>
      </c>
      <c r="G10" s="17">
        <f>'stage 4'!F$34</f>
        <v>0.008826719723183395</v>
      </c>
      <c r="H10" s="13">
        <f>'stage 4'!$H$34</f>
        <v>34</v>
      </c>
      <c r="I10" s="14">
        <f>'stage 4'!$G$34</f>
        <v>0.24045138888888895</v>
      </c>
      <c r="J10" s="15">
        <f>I10/SUM(data!$B$3:B6)</f>
        <v>0.007557988281250002</v>
      </c>
    </row>
    <row r="11" spans="1:10" ht="20.25" customHeight="1">
      <c r="A11">
        <v>5</v>
      </c>
      <c r="B11" t="s">
        <v>31</v>
      </c>
      <c r="C11" s="21">
        <f>'stage 5'!C34</f>
        <v>0.552951388888889</v>
      </c>
      <c r="D11" s="22">
        <f>'stage 5'!D34</f>
        <v>0.6300462962962963</v>
      </c>
      <c r="E11" s="12">
        <f>'stage 5'!$I$34</f>
        <v>31</v>
      </c>
      <c r="F11" s="20">
        <f t="shared" si="0"/>
        <v>0.07709490740740732</v>
      </c>
      <c r="G11" s="17">
        <f>'stage 5'!F$34</f>
        <v>0.007654054698745622</v>
      </c>
      <c r="H11" s="13">
        <f>'stage 5'!$H$34</f>
        <v>35</v>
      </c>
      <c r="I11" s="14">
        <f>'stage 5'!$G$34</f>
        <v>0.31754629629629627</v>
      </c>
      <c r="J11" s="15">
        <f>I11/SUM(data!$B$3:B7)</f>
        <v>0.007581089254808881</v>
      </c>
    </row>
    <row r="12" spans="1:10" ht="20.25" customHeight="1">
      <c r="A12">
        <v>6</v>
      </c>
      <c r="B12" t="s">
        <v>32</v>
      </c>
      <c r="C12" s="21" t="str">
        <f>'stage 6'!$D$34</f>
        <v>13:30:00</v>
      </c>
      <c r="D12" s="22">
        <f>'stage 6'!$E$34</f>
        <v>0.6365625</v>
      </c>
      <c r="E12" s="12">
        <f>'stage 6'!$J$34</f>
        <v>31</v>
      </c>
      <c r="F12" s="20">
        <f t="shared" si="0"/>
        <v>0.07406250000000003</v>
      </c>
      <c r="G12" s="17">
        <f>'stage 6'!G$34</f>
        <v>0.007120193548387101</v>
      </c>
      <c r="H12" s="13">
        <f>'stage 6'!$I$34</f>
        <v>35</v>
      </c>
      <c r="I12" s="14">
        <f>'stage 6'!$H$34</f>
        <v>0.3916087962962963</v>
      </c>
      <c r="J12" s="15">
        <f>I12/SUM(data!$B$3:B8)</f>
        <v>0.007489403050108933</v>
      </c>
    </row>
    <row r="13" spans="1:10" ht="20.25" customHeight="1">
      <c r="A13">
        <v>7</v>
      </c>
      <c r="B13" t="s">
        <v>33</v>
      </c>
      <c r="C13" s="21">
        <f>'stage 7'!$C$34</f>
        <v>0.6365625</v>
      </c>
      <c r="D13" s="22">
        <f>'stage 7'!$D$34</f>
        <v>0.6975578703703703</v>
      </c>
      <c r="E13" s="12">
        <f>'stage 7'!$I$34</f>
        <v>31</v>
      </c>
      <c r="F13" s="20">
        <f t="shared" si="0"/>
        <v>0.06099537037037028</v>
      </c>
      <c r="G13" s="17">
        <f>'stage 7'!G$34</f>
        <v>0.4526041666666666</v>
      </c>
      <c r="H13" s="13">
        <f>'stage 7'!$H$34</f>
        <v>35</v>
      </c>
      <c r="I13" s="14">
        <f>'stage 7'!$G$34</f>
        <v>0.4526041666666666</v>
      </c>
      <c r="J13" s="15">
        <f>I13/SUM(data!$B$3:B9)</f>
        <v>0.0073769070285598535</v>
      </c>
    </row>
    <row r="14" spans="1:10" ht="20.25" customHeight="1">
      <c r="A14">
        <v>8</v>
      </c>
      <c r="B14" t="s">
        <v>34</v>
      </c>
      <c r="C14" s="21">
        <f>'stage 8'!$C$34</f>
        <v>0.6975578703703703</v>
      </c>
      <c r="D14" s="22">
        <f>'stage 8'!$D$34</f>
        <v>0.7528125</v>
      </c>
      <c r="E14" s="12">
        <f>'stage 8'!$I$34</f>
        <v>32</v>
      </c>
      <c r="F14" s="20">
        <f t="shared" si="0"/>
        <v>0.05525462962962968</v>
      </c>
      <c r="G14" s="17">
        <f>'stage 8'!F$34</f>
        <v>0.00704067352863553</v>
      </c>
      <c r="H14" s="13">
        <f>'stage 8'!$H$34</f>
        <v>35</v>
      </c>
      <c r="I14" s="14">
        <f>'stage 8'!$G$34</f>
        <v>0.5078587962962963</v>
      </c>
      <c r="J14" s="15">
        <f>I14/SUM(data!$B$3:B10)</f>
        <v>0.007338776211427375</v>
      </c>
    </row>
    <row r="15" spans="1:10" ht="20.25" customHeight="1">
      <c r="A15">
        <v>9</v>
      </c>
      <c r="B15" t="s">
        <v>42</v>
      </c>
      <c r="C15" s="21" t="str">
        <f>'stage 9'!$D$34</f>
        <v>16:30:00</v>
      </c>
      <c r="D15" s="22">
        <f>'stage 9'!$E$34</f>
        <v>0.7472453703703703</v>
      </c>
      <c r="E15" s="12">
        <f>'stage 9'!$J$34</f>
        <v>23</v>
      </c>
      <c r="F15" s="20">
        <f t="shared" si="0"/>
        <v>0.05974537037037031</v>
      </c>
      <c r="G15" s="17">
        <f>'stage 9'!G$34</f>
        <v>0.0056031965811965765</v>
      </c>
      <c r="H15" s="13">
        <f>'stage 9'!$I$34</f>
        <v>35</v>
      </c>
      <c r="I15" s="14">
        <f>'stage 9'!$H$34</f>
        <v>0.5676041666666666</v>
      </c>
      <c r="J15" s="15">
        <f>I15/SUM(data!$B$3:B11)</f>
        <v>0.007107059519178402</v>
      </c>
    </row>
    <row r="16" spans="1:10" ht="20.25" customHeight="1">
      <c r="A16">
        <v>10</v>
      </c>
      <c r="B16" t="s">
        <v>36</v>
      </c>
      <c r="C16" s="21">
        <f>'stage 10'!$D$34</f>
        <v>0.7472453703703703</v>
      </c>
      <c r="D16" s="22">
        <f>'stage 10'!$E$34</f>
        <v>0.8093865740740741</v>
      </c>
      <c r="E16" s="12">
        <f>'stage 10'!$J$34</f>
        <v>30</v>
      </c>
      <c r="F16" s="20">
        <f t="shared" si="0"/>
        <v>0.062141203703703796</v>
      </c>
      <c r="G16" s="17">
        <f>'stage 10'!G$34</f>
        <v>0.006636136253041373</v>
      </c>
      <c r="H16" s="13">
        <f>'stage 10'!$I$34</f>
        <v>35</v>
      </c>
      <c r="I16" s="14">
        <f>'stage 10'!$H$34</f>
        <v>0.6297453703703704</v>
      </c>
      <c r="J16" s="15">
        <f>I16/SUM(data!$B$3:B12)</f>
        <v>0.007057638811513465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48"/>
  <sheetViews>
    <sheetView workbookViewId="0" topLeftCell="A1">
      <selection activeCell="D30" sqref="D30"/>
    </sheetView>
  </sheetViews>
  <sheetFormatPr defaultColWidth="9.140625" defaultRowHeight="12.75"/>
  <cols>
    <col min="1" max="1" width="14.00390625" style="0" bestFit="1" customWidth="1"/>
    <col min="2" max="2" width="36.57421875" style="0" bestFit="1" customWidth="1"/>
    <col min="3" max="3" width="10.57421875" style="0" bestFit="1" customWidth="1"/>
    <col min="4" max="4" width="11.7109375" style="0" bestFit="1" customWidth="1"/>
    <col min="5" max="5" width="8.140625" style="0" bestFit="1" customWidth="1"/>
    <col min="6" max="6" width="8.7109375" style="0" bestFit="1" customWidth="1"/>
    <col min="7" max="7" width="11.28125" style="0" customWidth="1"/>
    <col min="8" max="8" width="12.14062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3</v>
      </c>
    </row>
    <row r="4" spans="1:2" ht="12.75">
      <c r="A4" s="3" t="s">
        <v>2</v>
      </c>
      <c r="B4" s="3" t="s">
        <v>29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2'!D7</f>
        <v>0.3982986111111111</v>
      </c>
      <c r="D7" s="39">
        <v>0.44402777777777774</v>
      </c>
      <c r="E7" s="38">
        <f>D7-C7</f>
        <v>0.045729166666666654</v>
      </c>
      <c r="F7" s="38">
        <f>E7/data!$B$5</f>
        <v>0.005959025101214574</v>
      </c>
      <c r="G7" s="38">
        <f>'stage 2'!G7+'stage 3'!E7</f>
        <v>0.13152777777777774</v>
      </c>
      <c r="H7" s="40">
        <f>RANK(G7,G$7:G$42,3)</f>
        <v>8</v>
      </c>
      <c r="I7" s="40">
        <f>RANK(E7,E$7:E$42,3)</f>
        <v>21</v>
      </c>
    </row>
    <row r="8" spans="1:9" ht="12.75">
      <c r="A8" s="48">
        <v>30</v>
      </c>
      <c r="B8" s="37" t="s">
        <v>17</v>
      </c>
      <c r="C8" s="38">
        <f>'stage 2'!D8</f>
        <v>0.41804398148148153</v>
      </c>
      <c r="D8" s="39">
        <v>0.47377314814814814</v>
      </c>
      <c r="E8" s="38">
        <f>D8-C8</f>
        <v>0.05572916666666661</v>
      </c>
      <c r="F8" s="38">
        <f>E8/data!$B$5</f>
        <v>0.007262137651821855</v>
      </c>
      <c r="G8" s="38">
        <f>'stage 2'!G8+'stage 3'!E8</f>
        <v>0.16127314814814814</v>
      </c>
      <c r="H8" s="40">
        <f>RANK(G8,G$7:G$42,3)</f>
        <v>28</v>
      </c>
      <c r="I8" s="40">
        <f>RANK(E8,E$7:E$42,3)</f>
        <v>30</v>
      </c>
    </row>
    <row r="9" spans="1:9" ht="12.75">
      <c r="A9" s="48">
        <v>31</v>
      </c>
      <c r="B9" s="37" t="s">
        <v>18</v>
      </c>
      <c r="C9" s="38">
        <f>'stage 2'!D9</f>
        <v>0.39998842592592593</v>
      </c>
      <c r="D9" s="39">
        <v>0.44532407407407404</v>
      </c>
      <c r="E9" s="38">
        <f>D9-C9</f>
        <v>0.04533564814814811</v>
      </c>
      <c r="F9" s="38">
        <f>E9/data!$B$5</f>
        <v>0.005907745209176784</v>
      </c>
      <c r="G9" s="38">
        <f>'stage 2'!G9+'stage 3'!E9</f>
        <v>0.13282407407407404</v>
      </c>
      <c r="H9" s="40">
        <f>RANK(G9,G$7:G$42,3)</f>
        <v>9</v>
      </c>
      <c r="I9" s="40">
        <f>RANK(E9,E$7:E$42,3)</f>
        <v>20</v>
      </c>
    </row>
    <row r="10" spans="1:9" ht="12.75">
      <c r="A10" s="48">
        <v>32</v>
      </c>
      <c r="B10" s="37" t="s">
        <v>45</v>
      </c>
      <c r="C10" s="38">
        <f>'stage 2'!D10</f>
        <v>0.4065625</v>
      </c>
      <c r="D10" s="39">
        <v>0.4468055555555555</v>
      </c>
      <c r="E10" s="38">
        <f>D10-C10</f>
        <v>0.04024305555555552</v>
      </c>
      <c r="F10" s="38">
        <f>E10/data!$B$5</f>
        <v>0.005244123076923073</v>
      </c>
      <c r="G10" s="38">
        <f>'stage 2'!G10+'stage 3'!E10</f>
        <v>0.1343055555555555</v>
      </c>
      <c r="H10" s="40">
        <f>RANK(G10,G$7:G$42,3)</f>
        <v>12</v>
      </c>
      <c r="I10" s="40">
        <f>RANK(E10,E$7:E$42,3)</f>
        <v>5</v>
      </c>
    </row>
    <row r="11" spans="1:9" ht="12.75">
      <c r="A11" s="48">
        <v>33</v>
      </c>
      <c r="B11" s="37" t="s">
        <v>16</v>
      </c>
      <c r="C11" s="38">
        <f>'stage 2'!D11</f>
        <v>0.4023495370370371</v>
      </c>
      <c r="D11" s="39">
        <v>0.45305555555555554</v>
      </c>
      <c r="E11" s="38">
        <f>D11-C11</f>
        <v>0.05070601851851847</v>
      </c>
      <c r="F11" s="38">
        <f>E11/data!$B$5</f>
        <v>0.006607564912280696</v>
      </c>
      <c r="G11" s="38">
        <f>'stage 2'!G11+'stage 3'!E11</f>
        <v>0.14055555555555554</v>
      </c>
      <c r="H11" s="40">
        <f>RANK(G11,G$7:G$42,3)</f>
        <v>19</v>
      </c>
      <c r="I11" s="40">
        <f>RANK(E11,E$7:E$42,3)</f>
        <v>26</v>
      </c>
    </row>
    <row r="12" spans="1:9" ht="12.75">
      <c r="A12" s="48">
        <v>34</v>
      </c>
      <c r="B12" s="37" t="s">
        <v>67</v>
      </c>
      <c r="C12" s="38">
        <f>'stage 2'!D12</f>
        <v>0.40277777777777773</v>
      </c>
      <c r="D12" s="39">
        <v>0.44333333333333336</v>
      </c>
      <c r="E12" s="38">
        <f aca="true" t="shared" si="0" ref="E12:E32">D12-C12</f>
        <v>0.04055555555555562</v>
      </c>
      <c r="F12" s="38">
        <f>E12/data!$B$5</f>
        <v>0.005284845344129564</v>
      </c>
      <c r="G12" s="38">
        <f>'stage 2'!G12+'stage 3'!E12</f>
        <v>0.13083333333333336</v>
      </c>
      <c r="H12" s="40">
        <f aca="true" t="shared" si="1" ref="H12:H32">RANK(G12,G$7:G$42,3)</f>
        <v>7</v>
      </c>
      <c r="I12" s="40">
        <f aca="true" t="shared" si="2" ref="I12:I32">RANK(E12,E$7:E$42,3)</f>
        <v>6</v>
      </c>
    </row>
    <row r="13" spans="1:9" ht="12.75">
      <c r="A13" s="48">
        <v>35</v>
      </c>
      <c r="B13" s="37" t="s">
        <v>69</v>
      </c>
      <c r="C13" s="38">
        <f>'stage 2'!D13</f>
        <v>0.40327546296296296</v>
      </c>
      <c r="D13" s="39">
        <v>0.4473726851851852</v>
      </c>
      <c r="E13" s="38">
        <f t="shared" si="0"/>
        <v>0.04409722222222223</v>
      </c>
      <c r="F13" s="38">
        <f>E13/data!$B$5</f>
        <v>0.005746364372469638</v>
      </c>
      <c r="G13" s="38">
        <f>'stage 2'!G13+'stage 3'!E13</f>
        <v>0.1348726851851852</v>
      </c>
      <c r="H13" s="40">
        <f t="shared" si="1"/>
        <v>14</v>
      </c>
      <c r="I13" s="40">
        <f t="shared" si="2"/>
        <v>18</v>
      </c>
    </row>
    <row r="14" spans="1:9" ht="12.75">
      <c r="A14" s="48">
        <v>36</v>
      </c>
      <c r="B14" s="37" t="s">
        <v>70</v>
      </c>
      <c r="C14" s="38">
        <f>'stage 2'!D14</f>
        <v>0.4019212962962963</v>
      </c>
      <c r="D14" s="39">
        <v>0.4532175925925926</v>
      </c>
      <c r="E14" s="38">
        <f t="shared" si="0"/>
        <v>0.051296296296296284</v>
      </c>
      <c r="F14" s="38">
        <f>E14/data!$B$5</f>
        <v>0.006684484750337381</v>
      </c>
      <c r="G14" s="38">
        <f>'stage 2'!G14+'stage 3'!E14</f>
        <v>0.1407175925925926</v>
      </c>
      <c r="H14" s="40">
        <f t="shared" si="1"/>
        <v>20</v>
      </c>
      <c r="I14" s="40">
        <f t="shared" si="2"/>
        <v>28</v>
      </c>
    </row>
    <row r="15" spans="1:9" ht="12.75">
      <c r="A15" s="48">
        <v>37</v>
      </c>
      <c r="B15" s="37" t="s">
        <v>71</v>
      </c>
      <c r="C15" s="38">
        <f>'stage 2'!D15</f>
        <v>0.4119097222222223</v>
      </c>
      <c r="D15" s="39">
        <v>0.4630439814814815</v>
      </c>
      <c r="E15" s="38">
        <f t="shared" si="0"/>
        <v>0.05113425925925924</v>
      </c>
      <c r="F15" s="38">
        <f>E15/data!$B$5</f>
        <v>0.006663369500674762</v>
      </c>
      <c r="G15" s="38">
        <f>'stage 2'!G15+'stage 3'!E15</f>
        <v>0.15054398148148151</v>
      </c>
      <c r="H15" s="40">
        <f t="shared" si="1"/>
        <v>26</v>
      </c>
      <c r="I15" s="40">
        <f t="shared" si="2"/>
        <v>27</v>
      </c>
    </row>
    <row r="16" spans="1:9" ht="12.75">
      <c r="A16" s="48">
        <v>38</v>
      </c>
      <c r="B16" s="40" t="s">
        <v>21</v>
      </c>
      <c r="C16" s="38">
        <f>'stage 2'!D16</f>
        <v>0.38972222222222225</v>
      </c>
      <c r="D16" s="39">
        <v>0.4262268518518519</v>
      </c>
      <c r="E16" s="38">
        <f t="shared" si="0"/>
        <v>0.03650462962962964</v>
      </c>
      <c r="F16" s="38">
        <f>E16/data!$B$5</f>
        <v>0.004756964102564104</v>
      </c>
      <c r="G16" s="38">
        <f>'stage 2'!G16+'stage 3'!E16</f>
        <v>0.11372685185185188</v>
      </c>
      <c r="H16" s="40">
        <f t="shared" si="1"/>
        <v>1</v>
      </c>
      <c r="I16" s="40">
        <f t="shared" si="2"/>
        <v>3</v>
      </c>
    </row>
    <row r="17" spans="1:9" ht="12.75">
      <c r="A17" s="48">
        <v>39</v>
      </c>
      <c r="B17" s="40" t="s">
        <v>15</v>
      </c>
      <c r="C17" s="38">
        <f>'stage 2'!D17</f>
        <v>0.3968634259259259</v>
      </c>
      <c r="D17" s="39">
        <v>0.433287037037037</v>
      </c>
      <c r="E17" s="38">
        <f t="shared" si="0"/>
        <v>0.03642361111111114</v>
      </c>
      <c r="F17" s="38">
        <f>E17/data!$B$5</f>
        <v>0.0047464064777327985</v>
      </c>
      <c r="G17" s="38">
        <f>'stage 2'!G17+'stage 3'!E17</f>
        <v>0.12078703703703703</v>
      </c>
      <c r="H17" s="40">
        <f t="shared" si="1"/>
        <v>4</v>
      </c>
      <c r="I17" s="40">
        <f t="shared" si="2"/>
        <v>2</v>
      </c>
    </row>
    <row r="18" spans="1:9" ht="12.75">
      <c r="A18" s="48">
        <v>40</v>
      </c>
      <c r="B18" s="37" t="s">
        <v>87</v>
      </c>
      <c r="C18" s="38">
        <f>'stage 2'!D18</f>
        <v>0.41098379629629633</v>
      </c>
      <c r="D18" s="39">
        <v>0.45274305555555555</v>
      </c>
      <c r="E18" s="38">
        <f t="shared" si="0"/>
        <v>0.04175925925925922</v>
      </c>
      <c r="F18" s="38">
        <f>E18/data!$B$5</f>
        <v>0.005441701484480427</v>
      </c>
      <c r="G18" s="38">
        <f>'stage 2'!G18+'stage 3'!E18</f>
        <v>0.14024305555555555</v>
      </c>
      <c r="H18" s="40">
        <f t="shared" si="1"/>
        <v>18</v>
      </c>
      <c r="I18" s="40">
        <f t="shared" si="2"/>
        <v>11</v>
      </c>
    </row>
    <row r="19" spans="1:9" ht="12.75">
      <c r="A19" s="48">
        <v>41</v>
      </c>
      <c r="B19" s="37" t="s">
        <v>88</v>
      </c>
      <c r="C19" s="38">
        <f>'stage 2'!D19</f>
        <v>0.40107638888888886</v>
      </c>
      <c r="D19" s="39">
        <v>0.4469444444444444</v>
      </c>
      <c r="E19" s="38">
        <f t="shared" si="0"/>
        <v>0.045868055555555565</v>
      </c>
      <c r="F19" s="38">
        <f>E19/data!$B$5</f>
        <v>0.005977123886639678</v>
      </c>
      <c r="G19" s="38">
        <f>'stage 2'!G19+'stage 3'!E19</f>
        <v>0.13444444444444442</v>
      </c>
      <c r="H19" s="40">
        <f t="shared" si="1"/>
        <v>13</v>
      </c>
      <c r="I19" s="40">
        <f t="shared" si="2"/>
        <v>23</v>
      </c>
    </row>
    <row r="20" spans="1:9" ht="12.75">
      <c r="A20" s="48">
        <v>42</v>
      </c>
      <c r="B20" s="37" t="s">
        <v>63</v>
      </c>
      <c r="C20" s="38">
        <f>'stage 2'!D20</f>
        <v>0.41033564814814816</v>
      </c>
      <c r="D20" s="39">
        <v>0.4596064814814815</v>
      </c>
      <c r="E20" s="38">
        <f t="shared" si="0"/>
        <v>0.04927083333333332</v>
      </c>
      <c r="F20" s="38">
        <f>E20/data!$B$5</f>
        <v>0.006420544129554655</v>
      </c>
      <c r="G20" s="38">
        <f>'stage 2'!G20+'stage 3'!E20</f>
        <v>0.14710648148148148</v>
      </c>
      <c r="H20" s="40">
        <f t="shared" si="1"/>
        <v>25</v>
      </c>
      <c r="I20" s="40">
        <f t="shared" si="2"/>
        <v>24</v>
      </c>
    </row>
    <row r="21" spans="1:9" ht="12.75">
      <c r="A21" s="48">
        <v>43</v>
      </c>
      <c r="B21" s="37" t="s">
        <v>72</v>
      </c>
      <c r="C21" s="38">
        <f>'stage 2'!D21</f>
        <v>0.4241898148148148</v>
      </c>
      <c r="D21" s="39">
        <v>0.4780902777777778</v>
      </c>
      <c r="E21" s="38">
        <f t="shared" si="0"/>
        <v>0.05390046296296297</v>
      </c>
      <c r="F21" s="38">
        <f>E21/data!$B$5</f>
        <v>0.007023836977058031</v>
      </c>
      <c r="G21" s="38">
        <f>'stage 2'!G21+'stage 3'!E21</f>
        <v>0.1655902777777778</v>
      </c>
      <c r="H21" s="40">
        <f t="shared" si="1"/>
        <v>32</v>
      </c>
      <c r="I21" s="40">
        <f t="shared" si="2"/>
        <v>29</v>
      </c>
    </row>
    <row r="22" spans="1:9" ht="12.75">
      <c r="A22" s="48">
        <v>44</v>
      </c>
      <c r="B22" s="37" t="s">
        <v>73</v>
      </c>
      <c r="C22" s="38">
        <f>'stage 2'!D22</f>
        <v>0.42965277777777783</v>
      </c>
      <c r="D22" s="39">
        <v>0.48680555555555555</v>
      </c>
      <c r="E22" s="38">
        <f t="shared" si="0"/>
        <v>0.05715277777777772</v>
      </c>
      <c r="F22" s="38">
        <f>E22/data!$B$5</f>
        <v>0.007447650202429143</v>
      </c>
      <c r="G22" s="38">
        <f>'stage 2'!G22+'stage 3'!E22</f>
        <v>0.17430555555555555</v>
      </c>
      <c r="H22" s="40">
        <f t="shared" si="1"/>
        <v>33</v>
      </c>
      <c r="I22" s="40">
        <f t="shared" si="2"/>
        <v>32</v>
      </c>
    </row>
    <row r="23" spans="1:9" ht="12.75">
      <c r="A23" s="48">
        <v>45</v>
      </c>
      <c r="B23" s="37" t="s">
        <v>79</v>
      </c>
      <c r="C23" s="38">
        <f>'stage 2'!D23</f>
        <v>0.44296296296296295</v>
      </c>
      <c r="D23" s="39">
        <v>0.5001851851851852</v>
      </c>
      <c r="E23" s="38">
        <f t="shared" si="0"/>
        <v>0.05722222222222223</v>
      </c>
      <c r="F23" s="38">
        <f>E23/data!$B$5</f>
        <v>0.007456699595141702</v>
      </c>
      <c r="G23" s="38">
        <f>'stage 2'!G23+'stage 3'!E23</f>
        <v>0.18768518518518518</v>
      </c>
      <c r="H23" s="40">
        <f t="shared" si="1"/>
        <v>35</v>
      </c>
      <c r="I23" s="40">
        <f t="shared" si="2"/>
        <v>33</v>
      </c>
    </row>
    <row r="24" spans="1:9" ht="12.75">
      <c r="A24" s="48">
        <v>46</v>
      </c>
      <c r="B24" s="37" t="s">
        <v>48</v>
      </c>
      <c r="C24" s="38">
        <f>'stage 2'!D24</f>
        <v>0.4046412037037037</v>
      </c>
      <c r="D24" s="39">
        <v>0.44563657407407403</v>
      </c>
      <c r="E24" s="38">
        <f t="shared" si="0"/>
        <v>0.04099537037037032</v>
      </c>
      <c r="F24" s="38">
        <f>E24/data!$B$5</f>
        <v>0.00534215816464237</v>
      </c>
      <c r="G24" s="38">
        <f>'stage 2'!G24+'stage 3'!E24</f>
        <v>0.13313657407407403</v>
      </c>
      <c r="H24" s="40">
        <f t="shared" si="1"/>
        <v>10</v>
      </c>
      <c r="I24" s="40">
        <f t="shared" si="2"/>
        <v>8</v>
      </c>
    </row>
    <row r="25" spans="1:9" ht="12.75">
      <c r="A25" s="48">
        <v>47</v>
      </c>
      <c r="B25" s="37" t="s">
        <v>78</v>
      </c>
      <c r="C25" s="38">
        <f>'stage 2'!D25</f>
        <v>0.4293865740740741</v>
      </c>
      <c r="D25" s="39">
        <v>0.47521990740740744</v>
      </c>
      <c r="E25" s="38">
        <f t="shared" si="0"/>
        <v>0.04583333333333334</v>
      </c>
      <c r="F25" s="38">
        <f>E25/data!$B$5</f>
        <v>0.005972599190283402</v>
      </c>
      <c r="G25" s="38">
        <f>'stage 2'!G25+'stage 3'!E25</f>
        <v>0.16271990740740744</v>
      </c>
      <c r="H25" s="40">
        <f t="shared" si="1"/>
        <v>30</v>
      </c>
      <c r="I25" s="40">
        <f t="shared" si="2"/>
        <v>22</v>
      </c>
    </row>
    <row r="26" spans="1:9" ht="12.75">
      <c r="A26" s="48">
        <v>48</v>
      </c>
      <c r="B26" s="37" t="s">
        <v>89</v>
      </c>
      <c r="C26" s="38">
        <f>'stage 2'!D26</f>
        <v>0.4139467592592592</v>
      </c>
      <c r="D26" s="39">
        <v>0.4585763888888889</v>
      </c>
      <c r="E26" s="38">
        <f t="shared" si="0"/>
        <v>0.044629629629629686</v>
      </c>
      <c r="F26" s="38">
        <f>E26/data!$B$5</f>
        <v>0.005815743049932531</v>
      </c>
      <c r="G26" s="38">
        <f>'stage 2'!G26+'stage 3'!E26</f>
        <v>0.1460763888888889</v>
      </c>
      <c r="H26" s="40">
        <f t="shared" si="1"/>
        <v>23</v>
      </c>
      <c r="I26" s="40">
        <f t="shared" si="2"/>
        <v>19</v>
      </c>
    </row>
    <row r="27" spans="1:9" ht="12.75">
      <c r="A27" s="48">
        <v>49</v>
      </c>
      <c r="B27" s="37" t="s">
        <v>80</v>
      </c>
      <c r="C27" s="38">
        <f>'stage 2'!D27</f>
        <v>0.4063657407407408</v>
      </c>
      <c r="D27" s="39">
        <v>0.44765046296296296</v>
      </c>
      <c r="E27" s="38">
        <f t="shared" si="0"/>
        <v>0.04128472222222218</v>
      </c>
      <c r="F27" s="38">
        <f>E27/data!$B$5</f>
        <v>0.005379863967611331</v>
      </c>
      <c r="G27" s="38">
        <f>'stage 2'!G27+'stage 3'!E27</f>
        <v>0.13515046296296296</v>
      </c>
      <c r="H27" s="40">
        <f t="shared" si="1"/>
        <v>15</v>
      </c>
      <c r="I27" s="40">
        <f t="shared" si="2"/>
        <v>9</v>
      </c>
    </row>
    <row r="28" spans="1:9" ht="12.75">
      <c r="A28" s="48">
        <v>50</v>
      </c>
      <c r="B28" s="37" t="s">
        <v>62</v>
      </c>
      <c r="C28" s="38">
        <f>'stage 2'!D28</f>
        <v>0.3988310185185185</v>
      </c>
      <c r="D28" s="39">
        <v>0.4330555555555555</v>
      </c>
      <c r="E28" s="38">
        <f t="shared" si="0"/>
        <v>0.03422453703703704</v>
      </c>
      <c r="F28" s="38">
        <f>E28/data!$B$5</f>
        <v>0.004459842375168692</v>
      </c>
      <c r="G28" s="38">
        <f>'stage 2'!G28+'stage 3'!E28</f>
        <v>0.12055555555555553</v>
      </c>
      <c r="H28" s="40">
        <f t="shared" si="1"/>
        <v>3</v>
      </c>
      <c r="I28" s="40">
        <f t="shared" si="2"/>
        <v>1</v>
      </c>
    </row>
    <row r="29" spans="1:9" ht="12.75">
      <c r="A29" s="48">
        <v>72</v>
      </c>
      <c r="B29" s="37" t="s">
        <v>68</v>
      </c>
      <c r="C29" s="38">
        <f>'stage 2'!D29</f>
        <v>0.40747685185185184</v>
      </c>
      <c r="D29" s="39">
        <v>0.47748842592592594</v>
      </c>
      <c r="E29" s="38">
        <f t="shared" si="0"/>
        <v>0.0700115740740741</v>
      </c>
      <c r="F29" s="38">
        <f>E29/data!$B$5</f>
        <v>0.009123296086369775</v>
      </c>
      <c r="G29" s="38">
        <f>'stage 2'!G29+'stage 3'!E29</f>
        <v>0.16498842592592594</v>
      </c>
      <c r="H29" s="40">
        <f t="shared" si="1"/>
        <v>31</v>
      </c>
      <c r="I29" s="40">
        <f t="shared" si="2"/>
        <v>35</v>
      </c>
    </row>
    <row r="30" spans="1:9" ht="12.75">
      <c r="A30" s="47">
        <v>73</v>
      </c>
      <c r="B30" s="37" t="s">
        <v>64</v>
      </c>
      <c r="C30" s="38">
        <f>'stage 2'!D30</f>
        <v>0.4027662037037037</v>
      </c>
      <c r="D30" s="39">
        <v>0.44677083333333334</v>
      </c>
      <c r="E30" s="38">
        <f t="shared" si="0"/>
        <v>0.044004629629629644</v>
      </c>
      <c r="F30" s="38">
        <f>E30/data!$B$5</f>
        <v>0.00573429851551957</v>
      </c>
      <c r="G30" s="38">
        <f>'stage 2'!G30+'stage 3'!E30</f>
        <v>0.13427083333333334</v>
      </c>
      <c r="H30" s="40">
        <f t="shared" si="1"/>
        <v>11</v>
      </c>
      <c r="I30" s="40">
        <f t="shared" si="2"/>
        <v>17</v>
      </c>
    </row>
    <row r="31" spans="1:9" ht="12.75">
      <c r="A31" s="48">
        <v>74</v>
      </c>
      <c r="B31" s="37" t="s">
        <v>77</v>
      </c>
      <c r="C31" s="38">
        <f>'stage 2'!D31</f>
        <v>0.3945370370370371</v>
      </c>
      <c r="D31" s="39">
        <v>0.4363888888888889</v>
      </c>
      <c r="E31" s="38">
        <f t="shared" si="0"/>
        <v>0.04185185185185181</v>
      </c>
      <c r="F31" s="38">
        <f>E31/data!$B$5</f>
        <v>0.005453767341430494</v>
      </c>
      <c r="G31" s="38">
        <f>'stage 2'!G31+'stage 3'!E31</f>
        <v>0.12388888888888888</v>
      </c>
      <c r="H31" s="40">
        <f t="shared" si="1"/>
        <v>5</v>
      </c>
      <c r="I31" s="40">
        <f t="shared" si="2"/>
        <v>12</v>
      </c>
    </row>
    <row r="32" spans="1:9" ht="12.75">
      <c r="A32" s="48">
        <v>75</v>
      </c>
      <c r="B32" s="37" t="s">
        <v>49</v>
      </c>
      <c r="C32" s="38">
        <f>'stage 2'!D32</f>
        <v>0.39709490740740744</v>
      </c>
      <c r="D32" s="39">
        <v>0.4396875</v>
      </c>
      <c r="E32" s="38">
        <f t="shared" si="0"/>
        <v>0.04259259259259257</v>
      </c>
      <c r="F32" s="38">
        <f>E32/data!$B$5</f>
        <v>0.005550294197031037</v>
      </c>
      <c r="G32" s="38">
        <f>'stage 2'!G32+'stage 3'!E32</f>
        <v>0.1271875</v>
      </c>
      <c r="H32" s="40">
        <f t="shared" si="1"/>
        <v>6</v>
      </c>
      <c r="I32" s="40">
        <f t="shared" si="2"/>
        <v>15</v>
      </c>
    </row>
    <row r="33" spans="1:9" ht="12.75">
      <c r="A33" s="48">
        <v>76</v>
      </c>
      <c r="B33" s="37" t="s">
        <v>50</v>
      </c>
      <c r="C33" s="38">
        <f>'stage 2'!D33</f>
        <v>0.4088657407407407</v>
      </c>
      <c r="D33" s="39">
        <v>0.45856481481481487</v>
      </c>
      <c r="E33" s="38">
        <f aca="true" t="shared" si="3" ref="E33:E41">D33-C33</f>
        <v>0.049699074074074145</v>
      </c>
      <c r="F33" s="38">
        <f>E33/data!$B$5</f>
        <v>0.006476348717948728</v>
      </c>
      <c r="G33" s="38">
        <f>'stage 2'!G33+'stage 3'!E33</f>
        <v>0.14606481481481487</v>
      </c>
      <c r="H33" s="40">
        <f aca="true" t="shared" si="4" ref="H33:H41">RANK(G33,G$7:G$42,3)</f>
        <v>22</v>
      </c>
      <c r="I33" s="40">
        <f aca="true" t="shared" si="5" ref="I33:I41">RANK(E33,E$7:E$42,3)</f>
        <v>25</v>
      </c>
    </row>
    <row r="34" spans="1:9" ht="12.75">
      <c r="A34" s="48">
        <v>77</v>
      </c>
      <c r="B34" s="37" t="s">
        <v>66</v>
      </c>
      <c r="C34" s="38">
        <f>'stage 2'!D34</f>
        <v>0.4278472222222222</v>
      </c>
      <c r="D34" s="39">
        <v>0.48954861111111114</v>
      </c>
      <c r="E34" s="38">
        <f t="shared" si="3"/>
        <v>0.06170138888888893</v>
      </c>
      <c r="F34" s="38">
        <f>E34/data!$B$5</f>
        <v>0.00804038542510122</v>
      </c>
      <c r="G34" s="38">
        <f>'stage 2'!G34+'stage 3'!E34</f>
        <v>0.17704861111111114</v>
      </c>
      <c r="H34" s="40">
        <f t="shared" si="4"/>
        <v>34</v>
      </c>
      <c r="I34" s="40">
        <f t="shared" si="5"/>
        <v>34</v>
      </c>
    </row>
    <row r="35" spans="1:9" ht="12.75">
      <c r="A35" s="48">
        <v>78</v>
      </c>
      <c r="B35" s="37" t="s">
        <v>19</v>
      </c>
      <c r="C35" s="38">
        <f>'stage 2'!D35</f>
        <v>0.39019675925925923</v>
      </c>
      <c r="D35" s="39">
        <v>0.4282060185185185</v>
      </c>
      <c r="E35" s="38">
        <f t="shared" si="3"/>
        <v>0.0380092592592593</v>
      </c>
      <c r="F35" s="38">
        <f>E35/data!$B$5</f>
        <v>0.0049530342780027044</v>
      </c>
      <c r="G35" s="38">
        <f>'stage 2'!G35+'stage 3'!E35</f>
        <v>0.11570601851851853</v>
      </c>
      <c r="H35" s="40">
        <f t="shared" si="4"/>
        <v>2</v>
      </c>
      <c r="I35" s="40">
        <f t="shared" si="5"/>
        <v>4</v>
      </c>
    </row>
    <row r="36" spans="1:9" ht="12.75">
      <c r="A36" s="48">
        <v>79</v>
      </c>
      <c r="B36" s="37" t="s">
        <v>20</v>
      </c>
      <c r="C36" s="38">
        <f>'stage 2'!D36</f>
        <v>0.41856481481481483</v>
      </c>
      <c r="D36" s="39">
        <v>0.45915509259259263</v>
      </c>
      <c r="E36" s="38">
        <f t="shared" si="3"/>
        <v>0.040590277777777795</v>
      </c>
      <c r="F36" s="38">
        <f>E36/data!$B$5</f>
        <v>0.005289370040485832</v>
      </c>
      <c r="G36" s="38">
        <f>'stage 2'!G36+'stage 3'!E36</f>
        <v>0.14665509259259263</v>
      </c>
      <c r="H36" s="40">
        <f t="shared" si="4"/>
        <v>24</v>
      </c>
      <c r="I36" s="40">
        <f t="shared" si="5"/>
        <v>7</v>
      </c>
    </row>
    <row r="37" spans="1:9" ht="12.75">
      <c r="A37" s="48">
        <v>80</v>
      </c>
      <c r="B37" s="37" t="s">
        <v>56</v>
      </c>
      <c r="C37" s="38">
        <f>'stage 2'!D37</f>
        <v>0.413125</v>
      </c>
      <c r="D37" s="39">
        <v>0.4689814814814815</v>
      </c>
      <c r="E37" s="38">
        <f t="shared" si="3"/>
        <v>0.05585648148148148</v>
      </c>
      <c r="F37" s="38">
        <f>E37/data!$B$5</f>
        <v>0.007278728205128205</v>
      </c>
      <c r="G37" s="38">
        <f>'stage 2'!G37+'stage 3'!E37</f>
        <v>0.1564814814814815</v>
      </c>
      <c r="H37" s="40">
        <f t="shared" si="4"/>
        <v>27</v>
      </c>
      <c r="I37" s="40">
        <f t="shared" si="5"/>
        <v>31</v>
      </c>
    </row>
    <row r="38" spans="1:9" ht="12.75">
      <c r="A38" s="48">
        <v>81</v>
      </c>
      <c r="B38" s="37" t="s">
        <v>57</v>
      </c>
      <c r="C38" s="38">
        <f>'stage 2'!D38</f>
        <v>0.40675925925925926</v>
      </c>
      <c r="D38" s="39">
        <v>0.4501041666666667</v>
      </c>
      <c r="E38" s="38">
        <f t="shared" si="3"/>
        <v>0.04334490740740743</v>
      </c>
      <c r="F38" s="38">
        <f>E38/data!$B$5</f>
        <v>0.005648329284750341</v>
      </c>
      <c r="G38" s="38">
        <f>'stage 2'!G38+'stage 3'!E38</f>
        <v>0.1376041666666667</v>
      </c>
      <c r="H38" s="40">
        <f t="shared" si="4"/>
        <v>17</v>
      </c>
      <c r="I38" s="40">
        <f t="shared" si="5"/>
        <v>16</v>
      </c>
    </row>
    <row r="39" spans="1:9" ht="12.75">
      <c r="A39" s="48">
        <v>82</v>
      </c>
      <c r="B39" s="37" t="s">
        <v>74</v>
      </c>
      <c r="C39" s="38">
        <f>'stage 2'!D39</f>
        <v>0.4072222222222222</v>
      </c>
      <c r="D39" s="39">
        <v>0.44934027777777774</v>
      </c>
      <c r="E39" s="38">
        <f t="shared" si="3"/>
        <v>0.042118055555555534</v>
      </c>
      <c r="F39" s="38">
        <f>E39/data!$B$5</f>
        <v>0.005488456680161941</v>
      </c>
      <c r="G39" s="38">
        <f>'stage 2'!G39+'stage 3'!E39</f>
        <v>0.13684027777777774</v>
      </c>
      <c r="H39" s="40">
        <f t="shared" si="4"/>
        <v>16</v>
      </c>
      <c r="I39" s="40">
        <f t="shared" si="5"/>
        <v>14</v>
      </c>
    </row>
    <row r="40" spans="1:9" ht="12.75">
      <c r="A40" s="48">
        <v>83</v>
      </c>
      <c r="B40" s="37" t="s">
        <v>75</v>
      </c>
      <c r="C40" s="38">
        <f>'stage 2'!D40</f>
        <v>0.4329050925925926</v>
      </c>
      <c r="D40" s="39">
        <v>0.4745138888888889</v>
      </c>
      <c r="E40" s="38">
        <f t="shared" si="3"/>
        <v>0.041608796296296324</v>
      </c>
      <c r="F40" s="38">
        <f>E40/data!$B$5</f>
        <v>0.005422094466936577</v>
      </c>
      <c r="G40" s="38">
        <f>'stage 2'!G40+'stage 3'!E40</f>
        <v>0.1620138888888889</v>
      </c>
      <c r="H40" s="40">
        <f t="shared" si="4"/>
        <v>29</v>
      </c>
      <c r="I40" s="40">
        <f t="shared" si="5"/>
        <v>10</v>
      </c>
    </row>
    <row r="41" spans="1:9" ht="12.75">
      <c r="A41" s="48">
        <v>84</v>
      </c>
      <c r="B41" s="37" t="s">
        <v>76</v>
      </c>
      <c r="C41" s="38">
        <f>'stage 2'!D41</f>
        <v>0.41578703703703707</v>
      </c>
      <c r="D41" s="39">
        <v>0.4577777777777778</v>
      </c>
      <c r="E41" s="38">
        <f t="shared" si="3"/>
        <v>0.04199074074074072</v>
      </c>
      <c r="F41" s="38">
        <f>E41/data!$B$5</f>
        <v>0.005471866126855598</v>
      </c>
      <c r="G41" s="38">
        <f>'stage 2'!G41+'stage 3'!E41</f>
        <v>0.14527777777777778</v>
      </c>
      <c r="H41" s="40">
        <f t="shared" si="4"/>
        <v>21</v>
      </c>
      <c r="I41" s="40">
        <f t="shared" si="5"/>
        <v>13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78</v>
      </c>
    </row>
    <row r="4" spans="1:2" ht="12.75">
      <c r="A4" s="3" t="s">
        <v>5</v>
      </c>
      <c r="B4" s="3" t="s">
        <v>19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1'!$C$35</f>
        <v>0.3125</v>
      </c>
      <c r="D7" s="22">
        <f>'stage 1'!$D$35</f>
        <v>0.36363425925925924</v>
      </c>
      <c r="E7" s="12">
        <f>'stage 1'!$H$35</f>
        <v>1</v>
      </c>
      <c r="F7" s="20">
        <f>'stage 1'!$E$35</f>
        <v>0.05113425925925924</v>
      </c>
      <c r="G7" s="17">
        <f>'stage 1'!$F$35</f>
        <v>0.004370292795184988</v>
      </c>
      <c r="H7" s="13">
        <f>'stage 1'!$H$35</f>
        <v>1</v>
      </c>
      <c r="I7" s="14">
        <f>'stage 1'!$G$35</f>
        <v>0.05113425925925924</v>
      </c>
      <c r="J7" s="15">
        <f>I7/data!B3</f>
        <v>0.004370292795184988</v>
      </c>
    </row>
    <row r="8" spans="1:10" ht="20.25" customHeight="1">
      <c r="A8">
        <v>2</v>
      </c>
      <c r="B8" t="s">
        <v>28</v>
      </c>
      <c r="C8" s="21">
        <f>'stage 2'!$C$35</f>
        <v>0.36363425925925924</v>
      </c>
      <c r="D8" s="22">
        <f>'stage 2'!$D$35</f>
        <v>0.39019675925925923</v>
      </c>
      <c r="E8" s="12">
        <f>'stage 2'!$I$35</f>
        <v>3</v>
      </c>
      <c r="F8" s="20">
        <f>'stage 2'!$E$35</f>
        <v>0.02656249999999999</v>
      </c>
      <c r="G8" s="17">
        <f>'stage 2'!$F$35</f>
        <v>0.005052978723404254</v>
      </c>
      <c r="H8" s="13">
        <f>'stage 2'!$H$35</f>
        <v>2</v>
      </c>
      <c r="I8" s="14">
        <f>'stage 2'!$G$35</f>
        <v>0.07769675925925923</v>
      </c>
      <c r="J8" s="15">
        <f>I8/SUM(data!$B$3:B4)</f>
        <v>0.004581927934530352</v>
      </c>
    </row>
    <row r="9" spans="1:10" ht="20.25" customHeight="1">
      <c r="A9">
        <v>3</v>
      </c>
      <c r="B9" t="s">
        <v>41</v>
      </c>
      <c r="C9" s="21">
        <f>'stage 3'!$C$35</f>
        <v>0.39019675925925923</v>
      </c>
      <c r="D9" s="22">
        <f>'stage 3'!$D$35</f>
        <v>0.4282060185185185</v>
      </c>
      <c r="E9" s="12">
        <f>'stage 3'!$I$35</f>
        <v>4</v>
      </c>
      <c r="F9" s="20">
        <f>'stage 3'!$E$35</f>
        <v>0.0380092592592593</v>
      </c>
      <c r="G9" s="17">
        <f>'stage 3'!$F$35</f>
        <v>0.0049530342780027044</v>
      </c>
      <c r="H9" s="13">
        <f>'stage 3'!$H$35</f>
        <v>2</v>
      </c>
      <c r="I9" s="14">
        <f>'stage 3'!$G$35</f>
        <v>0.11570601851851853</v>
      </c>
      <c r="J9" s="15">
        <f>I9/SUM(data!$B$3:B5)</f>
        <v>0.004697547595021864</v>
      </c>
    </row>
    <row r="10" spans="1:10" ht="20.25" customHeight="1">
      <c r="A10">
        <v>4</v>
      </c>
      <c r="B10" t="s">
        <v>30</v>
      </c>
      <c r="C10" s="21">
        <f>'stage 4'!$C$35</f>
        <v>0.4282060185185185</v>
      </c>
      <c r="D10" s="22">
        <f>'stage 4'!$D$35</f>
        <v>0.4703819444444444</v>
      </c>
      <c r="E10" s="12">
        <f>'stage 4'!$I$35</f>
        <v>13</v>
      </c>
      <c r="F10" s="20">
        <f>'stage 4'!$E$35</f>
        <v>0.042175925925925895</v>
      </c>
      <c r="G10" s="17">
        <f>'stage 4'!$F$35</f>
        <v>0.005871589388696651</v>
      </c>
      <c r="H10" s="13">
        <f>'stage 4'!$H$35</f>
        <v>2</v>
      </c>
      <c r="I10" s="14">
        <f>'stage 4'!$G$35</f>
        <v>0.15788194444444442</v>
      </c>
      <c r="J10" s="15">
        <f>I10/SUM(data!$B$3:B6)</f>
        <v>0.0049626242187499996</v>
      </c>
    </row>
    <row r="11" spans="1:10" ht="20.25" customHeight="1">
      <c r="A11">
        <v>5</v>
      </c>
      <c r="B11" t="s">
        <v>31</v>
      </c>
      <c r="C11" s="21">
        <f>'stage 5'!$C$35</f>
        <v>0.4703819444444444</v>
      </c>
      <c r="D11" s="22">
        <f>'stage 5'!$D$35</f>
        <v>0.5166782407407408</v>
      </c>
      <c r="E11" s="12">
        <f>'stage 5'!$I$35</f>
        <v>1</v>
      </c>
      <c r="F11" s="20">
        <f>'stage 5'!$E$35</f>
        <v>0.046296296296296335</v>
      </c>
      <c r="G11" s="17">
        <f>'stage 5'!$F$35</f>
        <v>0.0045963397079991815</v>
      </c>
      <c r="H11" s="13">
        <f>'stage 5'!$H$35</f>
        <v>2</v>
      </c>
      <c r="I11" s="14">
        <f>'stage 5'!$G$35</f>
        <v>0.20417824074074076</v>
      </c>
      <c r="J11" s="15">
        <f>I11/SUM(data!$B$3:B7)</f>
        <v>0.00487454423181526</v>
      </c>
    </row>
    <row r="12" spans="1:10" ht="20.25" customHeight="1">
      <c r="A12">
        <v>6</v>
      </c>
      <c r="B12" t="s">
        <v>32</v>
      </c>
      <c r="C12" s="21">
        <f>'stage 6'!$D$35</f>
        <v>0.5166782407407408</v>
      </c>
      <c r="D12" s="22">
        <f>'stage 6'!$E$35</f>
        <v>0.5665393518518519</v>
      </c>
      <c r="E12" s="12">
        <f>'stage 6'!$J$35</f>
        <v>5</v>
      </c>
      <c r="F12" s="20">
        <f>'stage 6'!$F$35</f>
        <v>0.049861111111111134</v>
      </c>
      <c r="G12" s="17">
        <f>'stage 6'!$G$35</f>
        <v>0.004793529271206694</v>
      </c>
      <c r="H12" s="13">
        <f>'stage 6'!$I$35</f>
        <v>2</v>
      </c>
      <c r="I12" s="14">
        <f>'stage 6'!$H$35</f>
        <v>0.2540393518518519</v>
      </c>
      <c r="J12" s="15">
        <f>I12/SUM(data!$B$3:B8)</f>
        <v>0.00485842788671024</v>
      </c>
    </row>
    <row r="13" spans="1:10" ht="20.25" customHeight="1">
      <c r="A13">
        <v>7</v>
      </c>
      <c r="B13" t="s">
        <v>33</v>
      </c>
      <c r="C13" s="21">
        <f>'stage 7'!$C$35</f>
        <v>0.5665393518518519</v>
      </c>
      <c r="D13" s="22">
        <f>'stage 7'!$D$35</f>
        <v>0.609849537037037</v>
      </c>
      <c r="E13" s="12">
        <f>'stage 7'!$I$35</f>
        <v>4</v>
      </c>
      <c r="F13" s="20">
        <f>'stage 7'!$E$35</f>
        <v>0.043310185185185146</v>
      </c>
      <c r="G13" s="17">
        <f>'stage 7'!$F$35</f>
        <v>0.004777312314370569</v>
      </c>
      <c r="H13" s="13">
        <f>'stage 7'!$H$35</f>
        <v>2</v>
      </c>
      <c r="I13" s="14">
        <f>'stage 7'!$G$35</f>
        <v>0.29734953703703704</v>
      </c>
      <c r="J13" s="15">
        <f>I13/SUM(data!$B$3:B9)</f>
        <v>0.004846442103841739</v>
      </c>
    </row>
    <row r="14" spans="1:10" ht="20.25" customHeight="1">
      <c r="A14">
        <v>8</v>
      </c>
      <c r="B14" t="s">
        <v>34</v>
      </c>
      <c r="C14" s="21">
        <f>'stage 8'!$C$35</f>
        <v>0.609849537037037</v>
      </c>
      <c r="D14" s="22">
        <f>'stage 8'!$D$35</f>
        <v>0.6536921296296296</v>
      </c>
      <c r="E14" s="12">
        <f>'stage 8'!$I$35</f>
        <v>15</v>
      </c>
      <c r="F14" s="20">
        <f>'stage 8'!$E$35</f>
        <v>0.0438425925925926</v>
      </c>
      <c r="G14" s="17">
        <f>'stage 8'!$F$35</f>
        <v>0.005586525204539458</v>
      </c>
      <c r="H14" s="13">
        <f>'stage 8'!$H$35</f>
        <v>2</v>
      </c>
      <c r="I14" s="14">
        <f>'stage 8'!$G$35</f>
        <v>0.34119212962962964</v>
      </c>
      <c r="J14" s="15">
        <f>I14/SUM(data!$B$3:B10)</f>
        <v>0.004930371793720632</v>
      </c>
    </row>
    <row r="15" spans="1:10" ht="20.25" customHeight="1">
      <c r="A15">
        <v>9</v>
      </c>
      <c r="B15" t="s">
        <v>42</v>
      </c>
      <c r="C15" s="21">
        <f>'stage 9'!$D$35</f>
        <v>0.6536921296296296</v>
      </c>
      <c r="D15" s="22">
        <f>'stage 9'!$E$35</f>
        <v>0.7009143518518518</v>
      </c>
      <c r="E15" s="12">
        <f>'stage 9'!$J$35</f>
        <v>1</v>
      </c>
      <c r="F15" s="20">
        <f>'stage 9'!$F$35</f>
        <v>0.047222222222222165</v>
      </c>
      <c r="G15" s="17">
        <f>'stage 9'!$G$35</f>
        <v>0.004428717948717944</v>
      </c>
      <c r="H15" s="13">
        <f>'stage 9'!$I$35</f>
        <v>2</v>
      </c>
      <c r="I15" s="14">
        <f>'stage 9'!$H$35</f>
        <v>0.3884143518518518</v>
      </c>
      <c r="J15" s="15">
        <f>I15/SUM(data!$B$3:B11)</f>
        <v>0.004863396146165617</v>
      </c>
    </row>
    <row r="16" spans="1:10" ht="20.25" customHeight="1">
      <c r="A16">
        <v>10</v>
      </c>
      <c r="B16" t="s">
        <v>36</v>
      </c>
      <c r="C16" s="21">
        <f>'stage 10'!$D$35</f>
        <v>0.7009143518518518</v>
      </c>
      <c r="D16" s="22">
        <f>'stage 10'!$E$35</f>
        <v>0.7431944444444444</v>
      </c>
      <c r="E16" s="12">
        <f>'stage 10'!$J$35</f>
        <v>6</v>
      </c>
      <c r="F16" s="20">
        <f>'stage 10'!$F$35</f>
        <v>0.04228009259259258</v>
      </c>
      <c r="G16" s="17">
        <f>'stage 10'!$G$35</f>
        <v>0.0045151435523114345</v>
      </c>
      <c r="H16" s="13">
        <f>'stage 10'!$I$35</f>
        <v>2</v>
      </c>
      <c r="I16" s="14">
        <f>'stage 10'!$H$35</f>
        <v>0.4306944444444444</v>
      </c>
      <c r="J16" s="15">
        <f>I16/SUM(data!$B$3:B12)</f>
        <v>0.0048268490250696384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79</v>
      </c>
    </row>
    <row r="4" spans="1:2" ht="12.75">
      <c r="A4" s="3" t="s">
        <v>5</v>
      </c>
      <c r="B4" s="3" t="s">
        <v>20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1'!$C$36</f>
        <v>0.3125</v>
      </c>
      <c r="D7" s="22">
        <f>'stage 1'!$D$36</f>
        <v>0.3760532407407407</v>
      </c>
      <c r="E7" s="12">
        <f>'stage 1'!$H$36</f>
        <v>20</v>
      </c>
      <c r="F7" s="20">
        <f>'stage 1'!$E$36</f>
        <v>0.0635532407407407</v>
      </c>
      <c r="G7" s="17">
        <f>'stage 1'!$F$36</f>
        <v>0.005431706142680118</v>
      </c>
      <c r="H7" s="13">
        <f>'stage 1'!$H$36</f>
        <v>20</v>
      </c>
      <c r="I7" s="14">
        <f>'stage 1'!$G$36</f>
        <v>0.0635532407407407</v>
      </c>
      <c r="J7" s="15">
        <f>I7/data!B3</f>
        <v>0.005431706142680118</v>
      </c>
    </row>
    <row r="8" spans="1:10" ht="20.25" customHeight="1">
      <c r="A8">
        <v>2</v>
      </c>
      <c r="B8" t="s">
        <v>28</v>
      </c>
      <c r="C8" s="21">
        <f>'stage 2'!$C$36</f>
        <v>0.3760532407407407</v>
      </c>
      <c r="D8" s="22">
        <f>'stage 2'!$D$36</f>
        <v>0.41856481481481483</v>
      </c>
      <c r="E8" s="12">
        <f>'stage 2'!$I$36</f>
        <v>34</v>
      </c>
      <c r="F8" s="20">
        <f>'stage 2'!$E$36</f>
        <v>0.04251157407407413</v>
      </c>
      <c r="G8" s="17">
        <f>'stage 2'!$F$36</f>
        <v>0.008086967691095362</v>
      </c>
      <c r="H8" s="13">
        <f>'stage 2'!$H$36</f>
        <v>29</v>
      </c>
      <c r="I8" s="14">
        <f>'stage 2'!$G$36</f>
        <v>0.10606481481481483</v>
      </c>
      <c r="J8" s="15">
        <f>I8/SUM(data!$B$3:B4)</f>
        <v>0.00625484695248565</v>
      </c>
    </row>
    <row r="9" spans="1:10" ht="20.25" customHeight="1">
      <c r="A9">
        <v>3</v>
      </c>
      <c r="B9" t="s">
        <v>41</v>
      </c>
      <c r="C9" s="21">
        <f>'stage 3'!$C$36</f>
        <v>0.41856481481481483</v>
      </c>
      <c r="D9" s="22">
        <f>'stage 3'!$D$36</f>
        <v>0.45915509259259263</v>
      </c>
      <c r="E9" s="12">
        <f>'stage 3'!$I$36</f>
        <v>7</v>
      </c>
      <c r="F9" s="20">
        <f>'stage 3'!$E$36</f>
        <v>0.040590277777777795</v>
      </c>
      <c r="G9" s="17">
        <f>'stage 3'!$F$36</f>
        <v>0.005289370040485832</v>
      </c>
      <c r="H9" s="13">
        <f>'stage 3'!$H$36</f>
        <v>24</v>
      </c>
      <c r="I9" s="14">
        <f>'stage 3'!$G$36</f>
        <v>0.14665509259259263</v>
      </c>
      <c r="J9" s="15">
        <f>I9/SUM(data!$B$3:B5)</f>
        <v>0.0059540487722838905</v>
      </c>
    </row>
    <row r="10" spans="1:10" ht="20.25" customHeight="1">
      <c r="A10">
        <v>4</v>
      </c>
      <c r="B10" t="s">
        <v>30</v>
      </c>
      <c r="C10" s="21">
        <f>'stage 4'!$C$36</f>
        <v>0.45915509259259263</v>
      </c>
      <c r="D10" s="22">
        <f>'stage 4'!$D$36</f>
        <v>0.5041319444444444</v>
      </c>
      <c r="E10" s="12">
        <f>'stage 4'!$I$36</f>
        <v>22</v>
      </c>
      <c r="F10" s="20">
        <f>'stage 4'!$E$36</f>
        <v>0.044976851851851796</v>
      </c>
      <c r="G10" s="17">
        <f>'stage 4'!$F$36</f>
        <v>0.006261524798154549</v>
      </c>
      <c r="H10" s="13">
        <f>'stage 4'!$H$36</f>
        <v>23</v>
      </c>
      <c r="I10" s="14">
        <f>'stage 4'!$G$36</f>
        <v>0.19163194444444442</v>
      </c>
      <c r="J10" s="15">
        <f>I10/SUM(data!$B$3:B6)</f>
        <v>0.00602347109375</v>
      </c>
    </row>
    <row r="11" spans="1:10" ht="20.25" customHeight="1">
      <c r="A11">
        <v>5</v>
      </c>
      <c r="B11" t="s">
        <v>31</v>
      </c>
      <c r="C11" s="21">
        <f>'stage 5'!$C$36</f>
        <v>0.5041319444444444</v>
      </c>
      <c r="D11" s="22">
        <f>'stage 5'!$D$36</f>
        <v>0.5778472222222223</v>
      </c>
      <c r="E11" s="12">
        <f>'stage 5'!$I$36</f>
        <v>29</v>
      </c>
      <c r="F11" s="20">
        <f>'stage 5'!$E$36</f>
        <v>0.07371527777777787</v>
      </c>
      <c r="G11" s="17">
        <f>'stage 5'!$F$36</f>
        <v>0.007318521900061699</v>
      </c>
      <c r="H11" s="13">
        <f>'stage 5'!$H$36</f>
        <v>24</v>
      </c>
      <c r="I11" s="14">
        <f>'stage 5'!$G$36</f>
        <v>0.2653472222222223</v>
      </c>
      <c r="J11" s="15">
        <f>I11/SUM(data!$B$3:B7)</f>
        <v>0.006334890372348318</v>
      </c>
    </row>
    <row r="12" spans="1:10" ht="20.25" customHeight="1">
      <c r="A12">
        <v>6</v>
      </c>
      <c r="B12" t="s">
        <v>32</v>
      </c>
      <c r="C12" s="21" t="str">
        <f>'stage 6'!$D$36</f>
        <v>13:30:00</v>
      </c>
      <c r="D12" s="22">
        <f>'stage 6'!$E$36</f>
        <v>0.6295949074074074</v>
      </c>
      <c r="E12" s="12">
        <f>'stage 6'!$J$36</f>
        <v>24</v>
      </c>
      <c r="F12" s="20">
        <f>'stage 6'!$F$36</f>
        <v>0.06709490740740742</v>
      </c>
      <c r="G12" s="17">
        <f>'stage 6'!$G$36</f>
        <v>0.006450345679012348</v>
      </c>
      <c r="H12" s="13">
        <f>'stage 6'!$I$36</f>
        <v>25</v>
      </c>
      <c r="I12" s="14">
        <f>'stage 6'!$H$36</f>
        <v>0.3324421296296297</v>
      </c>
      <c r="J12" s="15">
        <f>I12/SUM(data!$B$3:B8)</f>
        <v>0.006357857952069719</v>
      </c>
    </row>
    <row r="13" spans="1:10" ht="20.25" customHeight="1">
      <c r="A13">
        <v>7</v>
      </c>
      <c r="B13" t="s">
        <v>33</v>
      </c>
      <c r="C13" s="21">
        <f>'stage 7'!$C$36</f>
        <v>0.6295949074074074</v>
      </c>
      <c r="D13" s="22">
        <f>'stage 7'!$D$36</f>
        <v>0.6753009259259258</v>
      </c>
      <c r="E13" s="12">
        <f>'stage 7'!$I$36</f>
        <v>6</v>
      </c>
      <c r="F13" s="20">
        <f>'stage 7'!$E$36</f>
        <v>0.04570601851851841</v>
      </c>
      <c r="G13" s="17">
        <f>'stage 7'!$F$36</f>
        <v>0.005041583733150549</v>
      </c>
      <c r="H13" s="13">
        <f>'stage 7'!$H$36</f>
        <v>23</v>
      </c>
      <c r="I13" s="14">
        <f>'stage 7'!$G$36</f>
        <v>0.3781481481481481</v>
      </c>
      <c r="J13" s="15">
        <f>I13/SUM(data!$B$3:B9)</f>
        <v>0.006163362905948282</v>
      </c>
    </row>
    <row r="14" spans="1:10" ht="20.25" customHeight="1">
      <c r="A14">
        <v>8</v>
      </c>
      <c r="B14" t="s">
        <v>34</v>
      </c>
      <c r="C14" s="21">
        <f>'stage 8'!$C$36</f>
        <v>0.6753009259259258</v>
      </c>
      <c r="D14" s="22">
        <f>'stage 8'!$D$36</f>
        <v>0.7267129629629631</v>
      </c>
      <c r="E14" s="12">
        <f>'stage 8'!$I$36</f>
        <v>26</v>
      </c>
      <c r="F14" s="20">
        <f>'stage 8'!$E$36</f>
        <v>0.05141203703703723</v>
      </c>
      <c r="G14" s="17">
        <f>'stage 8'!$F$36</f>
        <v>0.006551041435735047</v>
      </c>
      <c r="H14" s="13">
        <f>'stage 8'!$H$36</f>
        <v>24</v>
      </c>
      <c r="I14" s="14">
        <f>'stage 8'!$G$36</f>
        <v>0.42956018518518535</v>
      </c>
      <c r="J14" s="15">
        <f>I14/SUM(data!$B$3:B10)</f>
        <v>0.006207327886025564</v>
      </c>
    </row>
    <row r="15" spans="1:10" ht="20.25" customHeight="1">
      <c r="A15">
        <v>9</v>
      </c>
      <c r="B15" t="s">
        <v>42</v>
      </c>
      <c r="C15" s="21" t="str">
        <f>'stage 9'!$D$36</f>
        <v>16:30:00</v>
      </c>
      <c r="D15" s="22">
        <f>'stage 9'!$E$36</f>
        <v>0.7433680555555555</v>
      </c>
      <c r="E15" s="12">
        <f>'stage 9'!$J$36</f>
        <v>19</v>
      </c>
      <c r="F15" s="20">
        <f>'stage 9'!$F$36</f>
        <v>0.05586805555555552</v>
      </c>
      <c r="G15" s="17">
        <f>'stage 9'!$G$36</f>
        <v>0.0052395641025641</v>
      </c>
      <c r="H15" s="13">
        <f>'stage 9'!$I$36</f>
        <v>22</v>
      </c>
      <c r="I15" s="14">
        <f>'stage 9'!$H$36</f>
        <v>0.48542824074074087</v>
      </c>
      <c r="J15" s="15">
        <f>I15/SUM(data!$B$3:B11)</f>
        <v>0.00607812204673358</v>
      </c>
    </row>
    <row r="16" spans="1:10" ht="20.25" customHeight="1">
      <c r="A16">
        <v>10</v>
      </c>
      <c r="B16" t="s">
        <v>36</v>
      </c>
      <c r="C16" s="21">
        <f>'stage 10'!$D$36</f>
        <v>0.7433680555555555</v>
      </c>
      <c r="D16" s="22">
        <f>'stage 10'!$E$36</f>
        <v>0.7932060185185185</v>
      </c>
      <c r="E16" s="12">
        <f>'stage 10'!$J$36</f>
        <v>18</v>
      </c>
      <c r="F16" s="20">
        <f>'stage 10'!$F$36</f>
        <v>0.049837962962962945</v>
      </c>
      <c r="G16" s="17">
        <f>'stage 10'!$G$36</f>
        <v>0.005322257907542578</v>
      </c>
      <c r="H16" s="13">
        <f>'stage 10'!$I$36</f>
        <v>21</v>
      </c>
      <c r="I16" s="14">
        <f>'stage 10'!$H$36</f>
        <v>0.5352662037037038</v>
      </c>
      <c r="J16" s="15">
        <f>I16/SUM(data!$B$3:B12)</f>
        <v>0.005998798421541321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80</v>
      </c>
    </row>
    <row r="4" spans="1:2" ht="12.75">
      <c r="A4" s="3" t="s">
        <v>5</v>
      </c>
      <c r="B4" s="3" t="s">
        <v>56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1'!$C$37</f>
        <v>0.3125</v>
      </c>
      <c r="D7" s="22">
        <f>'stage 1'!$D$37</f>
        <v>0.37875</v>
      </c>
      <c r="E7" s="12">
        <f>'stage 1'!$H$37</f>
        <v>27</v>
      </c>
      <c r="F7" s="20">
        <f>'stage 1'!$E$37</f>
        <v>0.06624999999999998</v>
      </c>
      <c r="G7" s="17">
        <f>'stage 1'!$F$37</f>
        <v>0.005662190122145512</v>
      </c>
      <c r="H7" s="13">
        <f>'stage 1'!$H$37</f>
        <v>27</v>
      </c>
      <c r="I7" s="14">
        <f>'stage 1'!$G$37</f>
        <v>0.06624999999999998</v>
      </c>
      <c r="J7" s="15">
        <f>I7/data!B3</f>
        <v>0.005662190122145512</v>
      </c>
    </row>
    <row r="8" spans="1:10" ht="20.25" customHeight="1">
      <c r="A8">
        <v>2</v>
      </c>
      <c r="B8" t="s">
        <v>28</v>
      </c>
      <c r="C8" s="21">
        <f>'stage 2'!$C$37</f>
        <v>0.37875</v>
      </c>
      <c r="D8" s="22">
        <f>'stage 2'!$D$37</f>
        <v>0.413125</v>
      </c>
      <c r="E8" s="12">
        <f>'stage 2'!$I$37</f>
        <v>20</v>
      </c>
      <c r="F8" s="20">
        <f>'stage 2'!$E$37</f>
        <v>0.034375000000000044</v>
      </c>
      <c r="G8" s="17">
        <f>'stage 2'!$F$37</f>
        <v>0.006539148936170222</v>
      </c>
      <c r="H8" s="13">
        <f>'stage 2'!$H$37</f>
        <v>25</v>
      </c>
      <c r="I8" s="14">
        <f>'stage 2'!$G$37</f>
        <v>0.10062500000000002</v>
      </c>
      <c r="J8" s="15">
        <f>I8/SUM(data!$B$3:B4)</f>
        <v>0.005934050567973618</v>
      </c>
    </row>
    <row r="9" spans="1:10" ht="20.25" customHeight="1">
      <c r="A9">
        <v>3</v>
      </c>
      <c r="B9" t="s">
        <v>41</v>
      </c>
      <c r="C9" s="21">
        <f>'stage 3'!$C$37</f>
        <v>0.413125</v>
      </c>
      <c r="D9" s="22">
        <f>'stage 3'!$D$37</f>
        <v>0.4689814814814815</v>
      </c>
      <c r="E9" s="12">
        <f>'stage 3'!$I$37</f>
        <v>31</v>
      </c>
      <c r="F9" s="20">
        <f>'stage 3'!$E$37</f>
        <v>0.05585648148148148</v>
      </c>
      <c r="G9" s="17">
        <f>'stage 3'!$F$37</f>
        <v>0.007278728205128205</v>
      </c>
      <c r="H9" s="13">
        <f>'stage 3'!$H$37</f>
        <v>27</v>
      </c>
      <c r="I9" s="14">
        <f>'stage 3'!$G$37</f>
        <v>0.1564814814814815</v>
      </c>
      <c r="J9" s="15">
        <f>I9/SUM(data!$B$3:B5)</f>
        <v>0.006352990245543224</v>
      </c>
    </row>
    <row r="10" spans="1:10" ht="20.25" customHeight="1">
      <c r="A10">
        <v>4</v>
      </c>
      <c r="B10" t="s">
        <v>30</v>
      </c>
      <c r="C10" s="21">
        <f>'stage 4'!$C$37</f>
        <v>0.4689814814814815</v>
      </c>
      <c r="D10" s="22">
        <f>'stage 4'!$D$37</f>
        <v>0.5121875</v>
      </c>
      <c r="E10" s="12">
        <f>'stage 4'!$I$37</f>
        <v>16</v>
      </c>
      <c r="F10" s="20">
        <f>'stage 4'!$E$37</f>
        <v>0.04320601851851852</v>
      </c>
      <c r="G10" s="17">
        <f>'stage 4'!$F$37</f>
        <v>0.00601499538638985</v>
      </c>
      <c r="H10" s="13">
        <f>'stage 4'!$H$37</f>
        <v>27</v>
      </c>
      <c r="I10" s="14">
        <f>'stage 4'!$G$37</f>
        <v>0.19968750000000002</v>
      </c>
      <c r="J10" s="15">
        <f>I10/SUM(data!$B$3:B6)</f>
        <v>0.006276677343750001</v>
      </c>
    </row>
    <row r="11" spans="1:10" ht="20.25" customHeight="1">
      <c r="A11">
        <v>5</v>
      </c>
      <c r="B11" t="s">
        <v>31</v>
      </c>
      <c r="C11" s="21">
        <f>'stage 5'!$C$37</f>
        <v>0.5121875</v>
      </c>
      <c r="D11" s="22">
        <f>'stage 5'!$D$37</f>
        <v>0.591412037037037</v>
      </c>
      <c r="E11" s="12">
        <f>'stage 5'!$I$37</f>
        <v>33</v>
      </c>
      <c r="F11" s="20">
        <f>'stage 5'!$E$37</f>
        <v>0.07922453703703702</v>
      </c>
      <c r="G11" s="17">
        <f>'stage 5'!$F$37</f>
        <v>0.007865486325313592</v>
      </c>
      <c r="H11" s="13">
        <f>'stage 5'!$H$37</f>
        <v>28</v>
      </c>
      <c r="I11" s="14">
        <f>'stage 5'!$G$37</f>
        <v>0.27891203703703704</v>
      </c>
      <c r="J11" s="15">
        <f>I11/SUM(data!$B$3:B7)</f>
        <v>0.006658736290362459</v>
      </c>
    </row>
    <row r="12" spans="1:10" ht="20.25" customHeight="1">
      <c r="A12">
        <v>6</v>
      </c>
      <c r="B12" t="s">
        <v>32</v>
      </c>
      <c r="C12" s="21" t="str">
        <f>'stage 6'!$D$37</f>
        <v>13:30:00</v>
      </c>
      <c r="D12" s="22">
        <f>'stage 6'!$E$37</f>
        <v>0.6228240740740741</v>
      </c>
      <c r="E12" s="12">
        <f>'stage 6'!$J$37</f>
        <v>15</v>
      </c>
      <c r="F12" s="20">
        <f>'stage 6'!$F$37</f>
        <v>0.06032407407407414</v>
      </c>
      <c r="G12" s="17">
        <f>'stage 6'!$G$37</f>
        <v>0.005799413779370776</v>
      </c>
      <c r="H12" s="13">
        <f>'stage 6'!$I$37</f>
        <v>27</v>
      </c>
      <c r="I12" s="14">
        <f>'stage 6'!$H$37</f>
        <v>0.3392361111111112</v>
      </c>
      <c r="J12" s="15">
        <f>I12/SUM(data!$B$3:B8)</f>
        <v>0.006487790849673204</v>
      </c>
    </row>
    <row r="13" spans="1:10" ht="20.25" customHeight="1">
      <c r="A13">
        <v>7</v>
      </c>
      <c r="B13" t="s">
        <v>33</v>
      </c>
      <c r="C13" s="21">
        <f>'stage 7'!$C$37</f>
        <v>0.6228240740740741</v>
      </c>
      <c r="D13" s="22">
        <f>'stage 7'!$D$37</f>
        <v>0.6806481481481481</v>
      </c>
      <c r="E13" s="12">
        <f>'stage 7'!$I$37</f>
        <v>26</v>
      </c>
      <c r="F13" s="20">
        <f>'stage 7'!$E$37</f>
        <v>0.05782407407407397</v>
      </c>
      <c r="G13" s="17">
        <f>'stage 7'!$F$37</f>
        <v>0.006378260909298596</v>
      </c>
      <c r="H13" s="13">
        <f>'stage 7'!$H$37</f>
        <v>28</v>
      </c>
      <c r="I13" s="14">
        <f>'stage 7'!$G$37</f>
        <v>0.39706018518518515</v>
      </c>
      <c r="J13" s="15">
        <f>I13/SUM(data!$B$3:B9)</f>
        <v>0.006471606508675984</v>
      </c>
    </row>
    <row r="14" spans="1:10" ht="20.25" customHeight="1">
      <c r="A14">
        <v>8</v>
      </c>
      <c r="B14" t="s">
        <v>34</v>
      </c>
      <c r="C14" s="21">
        <f>'stage 8'!$C$37</f>
        <v>0.6806481481481481</v>
      </c>
      <c r="D14" s="22">
        <f>'stage 8'!$D$37</f>
        <v>0.7174074074074074</v>
      </c>
      <c r="E14" s="12">
        <f>'stage 8'!$I$37</f>
        <v>3</v>
      </c>
      <c r="F14" s="20">
        <f>'stage 8'!$E$37</f>
        <v>0.03675925925925927</v>
      </c>
      <c r="G14" s="17">
        <f>'stage 8'!$F$37</f>
        <v>0.004683950382686726</v>
      </c>
      <c r="H14" s="13">
        <f>'stage 8'!$H$37</f>
        <v>26</v>
      </c>
      <c r="I14" s="14">
        <f>'stage 8'!$G$37</f>
        <v>0.4338194444444444</v>
      </c>
      <c r="J14" s="15">
        <f>I14/SUM(data!$B$3:B10)</f>
        <v>0.006268875998922511</v>
      </c>
    </row>
    <row r="15" spans="1:10" ht="20.25" customHeight="1">
      <c r="A15">
        <v>9</v>
      </c>
      <c r="B15" t="s">
        <v>42</v>
      </c>
      <c r="C15" s="21" t="str">
        <f>'stage 9'!$D$37</f>
        <v>16:30:00</v>
      </c>
      <c r="D15" s="22">
        <f>'stage 9'!$E$37</f>
        <v>0.7549652777777779</v>
      </c>
      <c r="E15" s="12">
        <f>'stage 9'!$J$37</f>
        <v>29</v>
      </c>
      <c r="F15" s="20">
        <f>'stage 9'!$F$37</f>
        <v>0.06746527777777789</v>
      </c>
      <c r="G15" s="17">
        <f>'stage 9'!$G$37</f>
        <v>0.006327205128205139</v>
      </c>
      <c r="H15" s="13">
        <f>'stage 9'!$I$37</f>
        <v>26</v>
      </c>
      <c r="I15" s="14">
        <f>'stage 9'!$H$37</f>
        <v>0.5012847222222223</v>
      </c>
      <c r="J15" s="15">
        <f>I15/SUM(data!$B$3:B11)</f>
        <v>0.006276663502684201</v>
      </c>
    </row>
    <row r="16" spans="1:10" ht="20.25" customHeight="1">
      <c r="A16">
        <v>10</v>
      </c>
      <c r="B16" t="s">
        <v>36</v>
      </c>
      <c r="C16" s="21">
        <f>'stage 10'!$D$37</f>
        <v>0.7549652777777779</v>
      </c>
      <c r="D16" s="22">
        <f>'stage 10'!$E$37</f>
        <v>0.810324074074074</v>
      </c>
      <c r="E16" s="12">
        <f>'stage 10'!$J$37</f>
        <v>25</v>
      </c>
      <c r="F16" s="20">
        <f>'stage 10'!$F$37</f>
        <v>0.05535879629629614</v>
      </c>
      <c r="G16" s="17">
        <f>'stage 10'!$G$37</f>
        <v>0.00591183454987833</v>
      </c>
      <c r="H16" s="13">
        <f>'stage 10'!$I$37</f>
        <v>26</v>
      </c>
      <c r="I16" s="14">
        <f>'stage 10'!$H$37</f>
        <v>0.5566435185185185</v>
      </c>
      <c r="J16" s="15">
        <f>I16/SUM(data!$B$3:B12)</f>
        <v>0.006238376787372331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81</v>
      </c>
    </row>
    <row r="4" spans="1:2" ht="12.75">
      <c r="A4" s="3" t="s">
        <v>5</v>
      </c>
      <c r="B4" s="3" t="s">
        <v>57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1'!$C$38</f>
        <v>0.3125</v>
      </c>
      <c r="D7" s="22">
        <f>'stage 1'!$D$38</f>
        <v>0.37193287037037037</v>
      </c>
      <c r="E7" s="12">
        <f>'stage 1'!$H$38</f>
        <v>16</v>
      </c>
      <c r="F7" s="20">
        <f>'stage 1'!$E$38</f>
        <v>0.05943287037037037</v>
      </c>
      <c r="G7" s="17">
        <f>'stage 1'!$F$38</f>
        <v>0.0050795503628960886</v>
      </c>
      <c r="H7" s="13">
        <f>'stage 1'!$H$38</f>
        <v>16</v>
      </c>
      <c r="I7" s="14">
        <f>'stage 1'!$G$38</f>
        <v>0.05943287037037037</v>
      </c>
      <c r="J7" s="15">
        <f>I7/data!B3</f>
        <v>0.0050795503628960886</v>
      </c>
    </row>
    <row r="8" spans="1:10" ht="20.25" customHeight="1">
      <c r="A8">
        <v>2</v>
      </c>
      <c r="B8" t="s">
        <v>28</v>
      </c>
      <c r="C8" s="21">
        <f>'stage 2'!$C$38</f>
        <v>0.37193287037037037</v>
      </c>
      <c r="D8" s="22">
        <f>'stage 2'!$D$38</f>
        <v>0.40675925925925926</v>
      </c>
      <c r="E8" s="12">
        <f>'stage 2'!$I$38</f>
        <v>23</v>
      </c>
      <c r="F8" s="20">
        <f>'stage 2'!$E$38</f>
        <v>0.03482638888888889</v>
      </c>
      <c r="G8" s="17">
        <f>'stage 2'!$F$38</f>
        <v>0.006625016548463358</v>
      </c>
      <c r="H8" s="13">
        <f>'stage 2'!$H$38</f>
        <v>18</v>
      </c>
      <c r="I8" s="14">
        <f>'stage 2'!$G$38</f>
        <v>0.09425925925925926</v>
      </c>
      <c r="J8" s="15">
        <f>I8/SUM(data!$B$3:B4)</f>
        <v>0.005558650543544645</v>
      </c>
    </row>
    <row r="9" spans="1:10" ht="20.25" customHeight="1">
      <c r="A9">
        <v>3</v>
      </c>
      <c r="B9" t="s">
        <v>41</v>
      </c>
      <c r="C9" s="21">
        <f>'stage 3'!$C$38</f>
        <v>0.40675925925925926</v>
      </c>
      <c r="D9" s="22">
        <f>'stage 3'!$D$38</f>
        <v>0.4501041666666667</v>
      </c>
      <c r="E9" s="12">
        <f>'stage 3'!$I$38</f>
        <v>16</v>
      </c>
      <c r="F9" s="20">
        <f>'stage 3'!$E$38</f>
        <v>0.04334490740740743</v>
      </c>
      <c r="G9" s="17">
        <f>'stage 3'!$F$38</f>
        <v>0.005648329284750341</v>
      </c>
      <c r="H9" s="13">
        <f>'stage 3'!$H$38</f>
        <v>17</v>
      </c>
      <c r="I9" s="14">
        <f>'stage 3'!$G$38</f>
        <v>0.1376041666666667</v>
      </c>
      <c r="J9" s="15">
        <f>I9/SUM(data!$B$3:B5)</f>
        <v>0.00558659031281534</v>
      </c>
    </row>
    <row r="10" spans="1:10" ht="20.25" customHeight="1">
      <c r="A10">
        <v>4</v>
      </c>
      <c r="B10" t="s">
        <v>30</v>
      </c>
      <c r="C10" s="21">
        <f>'stage 4'!$C$38</f>
        <v>0.4501041666666667</v>
      </c>
      <c r="D10" s="22">
        <f>'stage 4'!$D$38</f>
        <v>0.49267361111111113</v>
      </c>
      <c r="E10" s="12">
        <f>'stage 4'!$I$38</f>
        <v>15</v>
      </c>
      <c r="F10" s="20">
        <f>'stage 4'!$E$38</f>
        <v>0.04256944444444444</v>
      </c>
      <c r="G10" s="17">
        <f>'stage 4'!$F$38</f>
        <v>0.005926373702422144</v>
      </c>
      <c r="H10" s="13">
        <f>'stage 4'!$H$38</f>
        <v>17</v>
      </c>
      <c r="I10" s="14">
        <f>'stage 4'!$G$38</f>
        <v>0.18017361111111113</v>
      </c>
      <c r="J10" s="15">
        <f>I10/SUM(data!$B$3:B6)</f>
        <v>0.005663307031250001</v>
      </c>
    </row>
    <row r="11" spans="1:10" ht="20.25" customHeight="1">
      <c r="A11">
        <v>5</v>
      </c>
      <c r="B11" t="s">
        <v>31</v>
      </c>
      <c r="C11" s="21">
        <f>'stage 5'!$C$38</f>
        <v>0.49267361111111113</v>
      </c>
      <c r="D11" s="22">
        <f>'stage 5'!$D$38</f>
        <v>0.5515972222222222</v>
      </c>
      <c r="E11" s="12">
        <f>'stage 5'!$I$38</f>
        <v>13</v>
      </c>
      <c r="F11" s="20">
        <f>'stage 5'!$E$38</f>
        <v>0.05892361111111105</v>
      </c>
      <c r="G11" s="17">
        <f>'stage 5'!$F$38</f>
        <v>0.0058499913633559475</v>
      </c>
      <c r="H11" s="13">
        <f>'stage 5'!$H$38</f>
        <v>15</v>
      </c>
      <c r="I11" s="14">
        <f>'stage 5'!$G$38</f>
        <v>0.23909722222222218</v>
      </c>
      <c r="J11" s="15">
        <f>I11/SUM(data!$B$3:B7)</f>
        <v>0.005708198783563268</v>
      </c>
    </row>
    <row r="12" spans="1:10" ht="20.25" customHeight="1">
      <c r="A12">
        <v>6</v>
      </c>
      <c r="B12" t="s">
        <v>32</v>
      </c>
      <c r="C12" s="21">
        <f>'stage 6'!$D$38</f>
        <v>0.5515972222222222</v>
      </c>
      <c r="D12" s="22">
        <f>'stage 6'!$E$38</f>
        <v>0.6121180555555555</v>
      </c>
      <c r="E12" s="12">
        <f>'stage 6'!$J$38</f>
        <v>17</v>
      </c>
      <c r="F12" s="20">
        <f>'stage 6'!$F$38</f>
        <v>0.06052083333333336</v>
      </c>
      <c r="G12" s="17">
        <f>'stage 6'!$G$38</f>
        <v>0.005818329749103946</v>
      </c>
      <c r="H12" s="13">
        <f>'stage 6'!$I$38</f>
        <v>13</v>
      </c>
      <c r="I12" s="14">
        <f>'stage 6'!$H$38</f>
        <v>0.29961805555555554</v>
      </c>
      <c r="J12" s="15">
        <f>I12/SUM(data!$B$3:B8)</f>
        <v>0.005730107189542483</v>
      </c>
    </row>
    <row r="13" spans="1:10" ht="20.25" customHeight="1">
      <c r="A13">
        <v>7</v>
      </c>
      <c r="B13" t="s">
        <v>33</v>
      </c>
      <c r="C13" s="21">
        <f>'stage 7'!$C$38</f>
        <v>0.6121180555555555</v>
      </c>
      <c r="D13" s="22">
        <f>'stage 7'!$D$38</f>
        <v>0.6583333333333333</v>
      </c>
      <c r="E13" s="12">
        <f>'stage 7'!$I$38</f>
        <v>8</v>
      </c>
      <c r="F13" s="20">
        <f>'stage 7'!$E$38</f>
        <v>0.046215277777777786</v>
      </c>
      <c r="G13" s="17">
        <f>'stage 7'!$F$38</f>
        <v>0.005097757368060316</v>
      </c>
      <c r="H13" s="13">
        <f>'stage 7'!$H$38</f>
        <v>12</v>
      </c>
      <c r="I13" s="14">
        <f>'stage 7'!$G$38</f>
        <v>0.3458333333333333</v>
      </c>
      <c r="J13" s="15">
        <f>I13/SUM(data!$B$3:B9)</f>
        <v>0.005636670042535953</v>
      </c>
    </row>
    <row r="14" spans="1:10" ht="20.25" customHeight="1">
      <c r="A14">
        <v>8</v>
      </c>
      <c r="B14" t="s">
        <v>34</v>
      </c>
      <c r="C14" s="21">
        <f>'stage 8'!$C$38</f>
        <v>0.6583333333333333</v>
      </c>
      <c r="D14" s="22">
        <f>'stage 8'!$D$38</f>
        <v>0.697962962962963</v>
      </c>
      <c r="E14" s="12">
        <f>'stage 8'!$I$38</f>
        <v>7</v>
      </c>
      <c r="F14" s="20">
        <f>'stage 8'!$E$38</f>
        <v>0.03962962962962968</v>
      </c>
      <c r="G14" s="17">
        <f>'stage 8'!$F$38</f>
        <v>0.005049699656901564</v>
      </c>
      <c r="H14" s="13">
        <f>'stage 8'!$H$38</f>
        <v>11</v>
      </c>
      <c r="I14" s="14">
        <f>'stage 8'!$G$38</f>
        <v>0.385462962962963</v>
      </c>
      <c r="J14" s="15">
        <f>I14/SUM(data!$B$3:B10)</f>
        <v>0.0055701042171739865</v>
      </c>
    </row>
    <row r="15" spans="1:10" ht="20.25" customHeight="1">
      <c r="A15">
        <v>9</v>
      </c>
      <c r="B15" t="s">
        <v>42</v>
      </c>
      <c r="C15" s="21" t="str">
        <f>'stage 9'!$D$38</f>
        <v>16:30:00</v>
      </c>
      <c r="D15" s="22">
        <f>'stage 9'!$E$38</f>
        <v>0.7424537037037037</v>
      </c>
      <c r="E15" s="12">
        <f>'stage 9'!$J$38</f>
        <v>17</v>
      </c>
      <c r="F15" s="20">
        <f>'stage 9'!$F$38</f>
        <v>0.05495370370370367</v>
      </c>
      <c r="G15" s="17">
        <f>'stage 9'!$G$38</f>
        <v>0.005153811965811964</v>
      </c>
      <c r="H15" s="13">
        <f>'stage 9'!$I$38</f>
        <v>11</v>
      </c>
      <c r="I15" s="14">
        <f>'stage 9'!$H$38</f>
        <v>0.4404166666666667</v>
      </c>
      <c r="J15" s="15">
        <f>I15/SUM(data!$B$3:B11)</f>
        <v>0.0055145251692211945</v>
      </c>
    </row>
    <row r="16" spans="1:10" ht="20.25" customHeight="1">
      <c r="A16">
        <v>10</v>
      </c>
      <c r="B16" t="s">
        <v>36</v>
      </c>
      <c r="C16" s="21">
        <f>'stage 10'!$D$38</f>
        <v>0.7424537037037037</v>
      </c>
      <c r="D16" s="22">
        <f>'stage 10'!$E$38</f>
        <v>0.8179976851851851</v>
      </c>
      <c r="E16" s="12">
        <f>'stage 10'!$J$38</f>
        <v>33</v>
      </c>
      <c r="F16" s="20">
        <f>'stage 10'!$F$38</f>
        <v>0.07554398148148145</v>
      </c>
      <c r="G16" s="17">
        <f>'stage 10'!$G$38</f>
        <v>0.008067435523114352</v>
      </c>
      <c r="H16" s="13">
        <f>'stage 10'!$I$38</f>
        <v>18</v>
      </c>
      <c r="I16" s="14">
        <f>'stage 10'!$H$38</f>
        <v>0.5159606481481481</v>
      </c>
      <c r="J16" s="15">
        <f>I16/SUM(data!$B$3:B12)</f>
        <v>0.005782438532961932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82</v>
      </c>
    </row>
    <row r="4" spans="1:2" ht="12.75">
      <c r="A4" s="3" t="s">
        <v>5</v>
      </c>
      <c r="B4" s="3" t="s">
        <v>74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1'!$C$39</f>
        <v>0.3125</v>
      </c>
      <c r="D7" s="22">
        <f>'stage 1'!$D$39</f>
        <v>0.3732870370370371</v>
      </c>
      <c r="E7" s="12">
        <f>'stage 1'!$H$39</f>
        <v>18</v>
      </c>
      <c r="F7" s="20">
        <f>'stage 1'!$E$39</f>
        <v>0.060787037037037084</v>
      </c>
      <c r="G7" s="17">
        <f>'stage 1'!$F$39</f>
        <v>0.005195286953443092</v>
      </c>
      <c r="H7" s="13">
        <f>'stage 1'!$H$39</f>
        <v>18</v>
      </c>
      <c r="I7" s="14">
        <f>'stage 1'!$G$39</f>
        <v>0.060787037037037084</v>
      </c>
      <c r="J7" s="15">
        <f>I7/data!B3</f>
        <v>0.005195286953443092</v>
      </c>
    </row>
    <row r="8" spans="1:10" ht="20.25" customHeight="1">
      <c r="A8">
        <v>2</v>
      </c>
      <c r="B8" t="s">
        <v>28</v>
      </c>
      <c r="C8" s="21">
        <f>'stage 2'!$C$39</f>
        <v>0.3732870370370371</v>
      </c>
      <c r="D8" s="22">
        <f>'stage 2'!$D$39</f>
        <v>0.4072222222222222</v>
      </c>
      <c r="E8" s="12">
        <f>'stage 2'!$I$39</f>
        <v>16</v>
      </c>
      <c r="F8" s="20">
        <f>'stage 2'!$E$39</f>
        <v>0.033935185185185124</v>
      </c>
      <c r="G8" s="17">
        <f>'stage 2'!$F$39</f>
        <v>0.0064554830575255994</v>
      </c>
      <c r="H8" s="13">
        <f>'stage 2'!$H$39</f>
        <v>19</v>
      </c>
      <c r="I8" s="14">
        <f>'stage 2'!$G$39</f>
        <v>0.09472222222222221</v>
      </c>
      <c r="J8" s="15">
        <f>I8/SUM(data!$B$3:B4)</f>
        <v>0.005585952363503115</v>
      </c>
    </row>
    <row r="9" spans="1:10" ht="20.25" customHeight="1">
      <c r="A9">
        <v>3</v>
      </c>
      <c r="B9" t="s">
        <v>41</v>
      </c>
      <c r="C9" s="21">
        <f>'stage 3'!$C$39</f>
        <v>0.4072222222222222</v>
      </c>
      <c r="D9" s="22">
        <f>'stage 3'!$D$39</f>
        <v>0.44934027777777774</v>
      </c>
      <c r="E9" s="12">
        <f>'stage 3'!$I$39</f>
        <v>14</v>
      </c>
      <c r="F9" s="20">
        <f>'stage 3'!$E$39</f>
        <v>0.042118055555555534</v>
      </c>
      <c r="G9" s="17">
        <f>'stage 3'!$F$39</f>
        <v>0.005488456680161941</v>
      </c>
      <c r="H9" s="13">
        <f>'stage 3'!$H$39</f>
        <v>16</v>
      </c>
      <c r="I9" s="14">
        <f>'stage 3'!$G$39</f>
        <v>0.13684027777777774</v>
      </c>
      <c r="J9" s="15">
        <f>I9/SUM(data!$B$3:B5)</f>
        <v>0.005555577194752775</v>
      </c>
    </row>
    <row r="10" spans="1:10" ht="20.25" customHeight="1">
      <c r="A10">
        <v>4</v>
      </c>
      <c r="B10" t="s">
        <v>30</v>
      </c>
      <c r="C10" s="21">
        <f>'stage 4'!$C$39</f>
        <v>0.44934027777777774</v>
      </c>
      <c r="D10" s="22">
        <f>'stage 4'!$D$39</f>
        <v>0.491087962962963</v>
      </c>
      <c r="E10" s="12">
        <f>'stage 4'!$I$39</f>
        <v>11</v>
      </c>
      <c r="F10" s="20">
        <f>'stage 4'!$E$39</f>
        <v>0.041747685185185235</v>
      </c>
      <c r="G10" s="17">
        <f>'stage 4'!$F$39</f>
        <v>0.00581197116493657</v>
      </c>
      <c r="H10" s="13">
        <f>'stage 4'!$H$39</f>
        <v>14</v>
      </c>
      <c r="I10" s="14">
        <f>'stage 4'!$G$39</f>
        <v>0.17858796296296298</v>
      </c>
      <c r="J10" s="15">
        <f>I10/SUM(data!$B$3:B6)</f>
        <v>0.005613466145833334</v>
      </c>
    </row>
    <row r="11" spans="1:10" ht="20.25" customHeight="1">
      <c r="A11">
        <v>5</v>
      </c>
      <c r="B11" t="s">
        <v>31</v>
      </c>
      <c r="C11" s="21">
        <f>'stage 5'!$C$39</f>
        <v>0.491087962962963</v>
      </c>
      <c r="D11" s="22">
        <f>'stage 5'!$D$39</f>
        <v>0.5441550925925925</v>
      </c>
      <c r="E11" s="12">
        <f>'stage 5'!$I$39</f>
        <v>6</v>
      </c>
      <c r="F11" s="20">
        <f>'stage 5'!$E$39</f>
        <v>0.05306712962962956</v>
      </c>
      <c r="G11" s="17">
        <f>'stage 5'!$F$39</f>
        <v>0.0052685543902940505</v>
      </c>
      <c r="H11" s="13">
        <f>'stage 5'!$H$39</f>
        <v>11</v>
      </c>
      <c r="I11" s="14">
        <f>'stage 5'!$G$39</f>
        <v>0.23165509259259254</v>
      </c>
      <c r="J11" s="15">
        <f>I11/SUM(data!$B$3:B7)</f>
        <v>0.005530525639123768</v>
      </c>
    </row>
    <row r="12" spans="1:10" ht="20.25" customHeight="1">
      <c r="A12">
        <v>6</v>
      </c>
      <c r="B12" t="s">
        <v>32</v>
      </c>
      <c r="C12" s="21">
        <f>'stage 6'!$D$39</f>
        <v>0.5441550925925925</v>
      </c>
      <c r="D12" s="22">
        <f>'stage 6'!$E$39</f>
        <v>0.6396759259259259</v>
      </c>
      <c r="E12" s="12">
        <f>'stage 6'!$J$39</f>
        <v>35</v>
      </c>
      <c r="F12" s="20">
        <f>'stage 6'!$F$39</f>
        <v>0.09552083333333339</v>
      </c>
      <c r="G12" s="17">
        <f>'stage 6'!$G$39</f>
        <v>0.009183146953405025</v>
      </c>
      <c r="H12" s="13">
        <f>'stage 6'!$I$39</f>
        <v>23</v>
      </c>
      <c r="I12" s="14">
        <f>'stage 6'!$H$39</f>
        <v>0.3271759259259259</v>
      </c>
      <c r="J12" s="15">
        <f>I12/SUM(data!$B$3:B8)</f>
        <v>0.006257143355119826</v>
      </c>
    </row>
    <row r="13" spans="1:10" ht="20.25" customHeight="1">
      <c r="A13">
        <v>7</v>
      </c>
      <c r="B13" t="s">
        <v>33</v>
      </c>
      <c r="C13" s="21">
        <f>'stage 7'!$C$39</f>
        <v>0.6396759259259259</v>
      </c>
      <c r="D13" s="22">
        <f>'stage 7'!$D$39</f>
        <v>0.6920601851851852</v>
      </c>
      <c r="E13" s="12">
        <f>'stage 7'!$I$39</f>
        <v>19</v>
      </c>
      <c r="F13" s="20">
        <f>'stage 7'!$E$39</f>
        <v>0.05238425925925927</v>
      </c>
      <c r="G13" s="17">
        <f>'stage 7'!$F$39</f>
        <v>0.005778224354580765</v>
      </c>
      <c r="H13" s="13">
        <f>'stage 7'!$H$39</f>
        <v>24</v>
      </c>
      <c r="I13" s="14">
        <f>'stage 7'!$G$39</f>
        <v>0.3795601851851852</v>
      </c>
      <c r="J13" s="15">
        <f>I13/SUM(data!$B$3:B9)</f>
        <v>0.006186377422186214</v>
      </c>
    </row>
    <row r="14" spans="1:10" ht="20.25" customHeight="1">
      <c r="A14">
        <v>8</v>
      </c>
      <c r="B14" t="s">
        <v>34</v>
      </c>
      <c r="C14" s="21">
        <f>'stage 8'!$C$39</f>
        <v>0.6920601851851852</v>
      </c>
      <c r="D14" s="22">
        <f>'stage 8'!$D$39</f>
        <v>0.7293981481481482</v>
      </c>
      <c r="E14" s="12">
        <f>'stage 8'!$I$39</f>
        <v>4</v>
      </c>
      <c r="F14" s="20">
        <f>'stage 8'!$E$39</f>
        <v>0.03733796296296299</v>
      </c>
      <c r="G14" s="17">
        <f>'stage 8'!$F$39</f>
        <v>0.004757690155713912</v>
      </c>
      <c r="H14" s="13">
        <f>'stage 8'!$H$39</f>
        <v>20</v>
      </c>
      <c r="I14" s="14">
        <f>'stage 8'!$G$39</f>
        <v>0.4168981481481482</v>
      </c>
      <c r="J14" s="15">
        <f>I14/SUM(data!$B$3:B10)</f>
        <v>0.006024356050402563</v>
      </c>
    </row>
    <row r="15" spans="1:10" ht="20.25" customHeight="1">
      <c r="A15">
        <v>9</v>
      </c>
      <c r="B15" t="s">
        <v>42</v>
      </c>
      <c r="C15" s="21" t="str">
        <f>'stage 9'!$D$39</f>
        <v>16:30:00</v>
      </c>
      <c r="D15" s="22">
        <f>'stage 9'!$E$39</f>
        <v>0.7366898148148149</v>
      </c>
      <c r="E15" s="12">
        <f>'stage 9'!$J$39</f>
        <v>6</v>
      </c>
      <c r="F15" s="20">
        <f>'stage 9'!$F$39</f>
        <v>0.04918981481481488</v>
      </c>
      <c r="G15" s="17">
        <f>'stage 9'!$G$39</f>
        <v>0.00461324786324787</v>
      </c>
      <c r="H15" s="13">
        <f>'stage 9'!$I$39</f>
        <v>20</v>
      </c>
      <c r="I15" s="14">
        <f>'stage 9'!$H$39</f>
        <v>0.46608796296296306</v>
      </c>
      <c r="J15" s="15">
        <f>I15/SUM(data!$B$3:B11)</f>
        <v>0.005835959438782129</v>
      </c>
    </row>
    <row r="16" spans="1:10" ht="20.25" customHeight="1">
      <c r="A16">
        <v>10</v>
      </c>
      <c r="B16" t="s">
        <v>36</v>
      </c>
      <c r="C16" s="21">
        <f>'stage 10'!$D$39</f>
        <v>0.7366898148148149</v>
      </c>
      <c r="D16" s="22">
        <f>'stage 10'!$E$39</f>
        <v>0.7847222222222222</v>
      </c>
      <c r="E16" s="12">
        <f>'stage 10'!$J$39</f>
        <v>13</v>
      </c>
      <c r="F16" s="20">
        <f>'stage 10'!$F$39</f>
        <v>0.04803240740740733</v>
      </c>
      <c r="G16" s="17">
        <f>'stage 10'!$G$39</f>
        <v>0.005129440389294396</v>
      </c>
      <c r="H16" s="13">
        <f>'stage 10'!$I$39</f>
        <v>17</v>
      </c>
      <c r="I16" s="14">
        <f>'stage 10'!$H$39</f>
        <v>0.5141203703703704</v>
      </c>
      <c r="J16" s="15">
        <f>I16/SUM(data!$B$3:B12)</f>
        <v>0.005761814298978645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83</v>
      </c>
    </row>
    <row r="4" spans="1:2" ht="12.75">
      <c r="A4" s="3" t="s">
        <v>5</v>
      </c>
      <c r="B4" s="3" t="s">
        <v>75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1'!$C$40</f>
        <v>0.3125</v>
      </c>
      <c r="D7" s="22">
        <f>'stage 1'!$D$40</f>
        <v>0.3912615740740741</v>
      </c>
      <c r="E7" s="12">
        <f>'stage 1'!$H$40</f>
        <v>32</v>
      </c>
      <c r="F7" s="20">
        <f>'stage 1'!$E$40</f>
        <v>0.07876157407407408</v>
      </c>
      <c r="G7" s="17">
        <f>'stage 1'!$F$40</f>
        <v>0.006731517082669501</v>
      </c>
      <c r="H7" s="13">
        <f>'stage 1'!$H$40</f>
        <v>32</v>
      </c>
      <c r="I7" s="14">
        <f>'stage 1'!$G$40</f>
        <v>0.07876157407407408</v>
      </c>
      <c r="J7" s="15">
        <f>I7/data!B3</f>
        <v>0.006731517082669501</v>
      </c>
    </row>
    <row r="8" spans="1:10" ht="20.25" customHeight="1">
      <c r="A8">
        <v>2</v>
      </c>
      <c r="B8" t="s">
        <v>28</v>
      </c>
      <c r="C8" s="21">
        <f>'stage 2'!$C$40</f>
        <v>0.3912615740740741</v>
      </c>
      <c r="D8" s="22">
        <f>'stage 2'!$D$40</f>
        <v>0.4329050925925926</v>
      </c>
      <c r="E8" s="12">
        <f>'stage 2'!$I$40</f>
        <v>33</v>
      </c>
      <c r="F8" s="20">
        <f>'stage 2'!$E$40</f>
        <v>0.041643518518518496</v>
      </c>
      <c r="G8" s="17">
        <f>'stage 2'!$F$40</f>
        <v>0.007921837667454685</v>
      </c>
      <c r="H8" s="13">
        <f>'stage 2'!$H$40</f>
        <v>34</v>
      </c>
      <c r="I8" s="14">
        <f>'stage 2'!$G$40</f>
        <v>0.12040509259259258</v>
      </c>
      <c r="J8" s="15">
        <f>I8/SUM(data!$B$3:B4)</f>
        <v>0.00710052082569928</v>
      </c>
    </row>
    <row r="9" spans="1:10" ht="20.25" customHeight="1">
      <c r="A9">
        <v>3</v>
      </c>
      <c r="B9" t="s">
        <v>41</v>
      </c>
      <c r="C9" s="21">
        <f>'stage 3'!$C$40</f>
        <v>0.4329050925925926</v>
      </c>
      <c r="D9" s="22">
        <f>'stage 3'!$D$40</f>
        <v>0.4745138888888889</v>
      </c>
      <c r="E9" s="12">
        <f>'stage 3'!$I$40</f>
        <v>10</v>
      </c>
      <c r="F9" s="20">
        <f>'stage 3'!$E$40</f>
        <v>0.041608796296296324</v>
      </c>
      <c r="G9" s="17">
        <f>'stage 3'!$F$40</f>
        <v>0.005422094466936577</v>
      </c>
      <c r="H9" s="13">
        <f>'stage 3'!$H$40</f>
        <v>29</v>
      </c>
      <c r="I9" s="14">
        <f>'stage 3'!$G$40</f>
        <v>0.1620138888888889</v>
      </c>
      <c r="J9" s="15">
        <f>I9/SUM(data!$B$3:B5)</f>
        <v>0.006577600403632695</v>
      </c>
    </row>
    <row r="10" spans="1:10" ht="20.25" customHeight="1">
      <c r="A10">
        <v>4</v>
      </c>
      <c r="B10" t="s">
        <v>30</v>
      </c>
      <c r="C10" s="21">
        <f>'stage 4'!$C$40</f>
        <v>0.4745138888888889</v>
      </c>
      <c r="D10" s="22">
        <f>'stage 4'!$D$40</f>
        <v>0.5261342592592593</v>
      </c>
      <c r="E10" s="12">
        <f>'stage 4'!$I$40</f>
        <v>30</v>
      </c>
      <c r="F10" s="20">
        <f>'stage 4'!$E$40</f>
        <v>0.05162037037037037</v>
      </c>
      <c r="G10" s="17">
        <f>'stage 4'!$F$40</f>
        <v>0.0071864129181084205</v>
      </c>
      <c r="H10" s="13">
        <f>'stage 4'!$H$40</f>
        <v>29</v>
      </c>
      <c r="I10" s="14">
        <f>'stage 4'!$G$40</f>
        <v>0.21363425925925927</v>
      </c>
      <c r="J10" s="15">
        <f>I10/SUM(data!$B$3:B6)</f>
        <v>0.006715058854166667</v>
      </c>
    </row>
    <row r="11" spans="1:10" ht="20.25" customHeight="1">
      <c r="A11">
        <v>5</v>
      </c>
      <c r="B11" t="s">
        <v>31</v>
      </c>
      <c r="C11" s="21">
        <f>'stage 5'!$C$40</f>
        <v>0.5261342592592593</v>
      </c>
      <c r="D11" s="22">
        <f>'stage 5'!$D$40</f>
        <v>0.5876851851851852</v>
      </c>
      <c r="E11" s="12">
        <f>'stage 5'!$I$40</f>
        <v>17</v>
      </c>
      <c r="F11" s="20">
        <f>'stage 5'!$E$40</f>
        <v>0.061550925925925926</v>
      </c>
      <c r="G11" s="17">
        <f>'stage 5'!$F$40</f>
        <v>0.006110833641784907</v>
      </c>
      <c r="H11" s="13">
        <f>'stage 5'!$H$40</f>
        <v>26</v>
      </c>
      <c r="I11" s="14">
        <f>'stage 5'!$G$40</f>
        <v>0.2751851851851852</v>
      </c>
      <c r="J11" s="15">
        <f>I11/SUM(data!$B$3:B7)</f>
        <v>0.006569761558621372</v>
      </c>
    </row>
    <row r="12" spans="1:10" ht="20.25" customHeight="1">
      <c r="A12">
        <v>6</v>
      </c>
      <c r="B12" t="s">
        <v>32</v>
      </c>
      <c r="C12" s="21" t="str">
        <f>'stage 6'!$D$40</f>
        <v>13:30:00</v>
      </c>
      <c r="D12" s="22">
        <f>'stage 6'!$E$40</f>
        <v>0.6188773148148148</v>
      </c>
      <c r="E12" s="12">
        <f>'stage 6'!$J$40</f>
        <v>12</v>
      </c>
      <c r="F12" s="20">
        <f>'stage 6'!$F$40</f>
        <v>0.05637731481481478</v>
      </c>
      <c r="G12" s="17">
        <f>'stage 6'!$G$40</f>
        <v>0.005419981680605334</v>
      </c>
      <c r="H12" s="13">
        <f>'stage 6'!$I$40</f>
        <v>24</v>
      </c>
      <c r="I12" s="14">
        <f>'stage 6'!$H$40</f>
        <v>0.3315625</v>
      </c>
      <c r="J12" s="15">
        <f>I12/SUM(data!$B$3:B8)</f>
        <v>0.006341035294117647</v>
      </c>
    </row>
    <row r="13" spans="1:10" ht="20.25" customHeight="1">
      <c r="A13">
        <v>7</v>
      </c>
      <c r="B13" t="s">
        <v>33</v>
      </c>
      <c r="C13" s="21">
        <f>'stage 7'!$C$40</f>
        <v>0.6188773148148148</v>
      </c>
      <c r="D13" s="22">
        <f>'stage 7'!$D$40</f>
        <v>0.6769675925925926</v>
      </c>
      <c r="E13" s="12">
        <f>'stage 7'!$I$40</f>
        <v>27</v>
      </c>
      <c r="F13" s="20">
        <f>'stage 7'!$E$40</f>
        <v>0.058090277777777866</v>
      </c>
      <c r="G13" s="17">
        <f>'stage 7'!$F$40</f>
        <v>0.00640762440027417</v>
      </c>
      <c r="H13" s="13">
        <f>'stage 7'!$H$40</f>
        <v>25</v>
      </c>
      <c r="I13" s="14">
        <f>'stage 7'!$G$40</f>
        <v>0.38965277777777785</v>
      </c>
      <c r="J13" s="15">
        <f>I13/SUM(data!$B$3:B9)</f>
        <v>0.006350874620214707</v>
      </c>
    </row>
    <row r="14" spans="1:10" ht="20.25" customHeight="1">
      <c r="A14">
        <v>8</v>
      </c>
      <c r="B14" t="s">
        <v>34</v>
      </c>
      <c r="C14" s="21">
        <f>'stage 8'!$C$40</f>
        <v>0.6769675925925926</v>
      </c>
      <c r="D14" s="22">
        <f>'stage 8'!$D$40</f>
        <v>0.7242708333333333</v>
      </c>
      <c r="E14" s="12">
        <f>'stage 8'!$I$40</f>
        <v>20</v>
      </c>
      <c r="F14" s="20">
        <f>'stage 8'!$E$40</f>
        <v>0.04730324074074066</v>
      </c>
      <c r="G14" s="17">
        <f>'stage 8'!$F$40</f>
        <v>0.006027489047242006</v>
      </c>
      <c r="H14" s="13">
        <f>'stage 8'!$H$40</f>
        <v>27</v>
      </c>
      <c r="I14" s="14">
        <f>'stage 8'!$G$40</f>
        <v>0.4369560185185185</v>
      </c>
      <c r="J14" s="15">
        <f>I14/SUM(data!$B$3:B10)</f>
        <v>0.006314200832061298</v>
      </c>
    </row>
    <row r="15" spans="1:10" ht="20.25" customHeight="1">
      <c r="A15">
        <v>9</v>
      </c>
      <c r="B15" t="s">
        <v>42</v>
      </c>
      <c r="C15" s="21" t="str">
        <f>'stage 9'!$D$40</f>
        <v>16:30:00</v>
      </c>
      <c r="D15" s="22">
        <f>'stage 9'!$E$40</f>
        <v>0.7526388888888889</v>
      </c>
      <c r="E15" s="12">
        <f>'stage 9'!$J$40</f>
        <v>28</v>
      </c>
      <c r="F15" s="20">
        <f>'stage 9'!$F$40</f>
        <v>0.06513888888888886</v>
      </c>
      <c r="G15" s="17">
        <f>'stage 9'!$G$40</f>
        <v>0.0061090256410256385</v>
      </c>
      <c r="H15" s="13">
        <f>'stage 9'!$I$40</f>
        <v>27</v>
      </c>
      <c r="I15" s="14">
        <f>'stage 9'!$H$40</f>
        <v>0.5020949074074074</v>
      </c>
      <c r="J15" s="15">
        <f>I15/SUM(data!$B$3:B11)</f>
        <v>0.00628680795663788</v>
      </c>
    </row>
    <row r="16" spans="1:10" ht="20.25" customHeight="1">
      <c r="A16">
        <v>10</v>
      </c>
      <c r="B16" t="s">
        <v>36</v>
      </c>
      <c r="C16" s="21">
        <f>'stage 10'!$D$40</f>
        <v>0.7526388888888889</v>
      </c>
      <c r="D16" s="22">
        <f>'stage 10'!$E$40</f>
        <v>0.8123495370370369</v>
      </c>
      <c r="E16" s="12">
        <f>'stage 10'!$J$40</f>
        <v>29</v>
      </c>
      <c r="F16" s="20">
        <f>'stage 10'!$F$40</f>
        <v>0.05971064814814808</v>
      </c>
      <c r="G16" s="17">
        <f>'stage 10'!$G$40</f>
        <v>0.006376574209245736</v>
      </c>
      <c r="H16" s="13">
        <f>'stage 10'!$I$40</f>
        <v>27</v>
      </c>
      <c r="I16" s="14">
        <f>'stage 10'!$H$40</f>
        <v>0.5618055555555554</v>
      </c>
      <c r="J16" s="15">
        <f>I16/SUM(data!$B$3:B12)</f>
        <v>0.006296228412256267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84</v>
      </c>
    </row>
    <row r="4" spans="1:2" ht="12.75">
      <c r="A4" s="3" t="s">
        <v>5</v>
      </c>
      <c r="B4" s="3" t="s">
        <v>76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1'!$C$41</f>
        <v>0.3125</v>
      </c>
      <c r="D7" s="22">
        <f>'stage 1'!$D$41</f>
        <v>0.37741898148148145</v>
      </c>
      <c r="E7" s="12">
        <f>'stage 1'!$H$41</f>
        <v>26</v>
      </c>
      <c r="F7" s="20">
        <f>'stage 1'!$E$41</f>
        <v>0.06491898148148145</v>
      </c>
      <c r="G7" s="17">
        <f>'stage 1'!$F$41</f>
        <v>0.005548431934855725</v>
      </c>
      <c r="H7" s="13">
        <f>'stage 1'!$H$41</f>
        <v>26</v>
      </c>
      <c r="I7" s="14">
        <f>'stage 1'!$G$41</f>
        <v>0.06491898148148145</v>
      </c>
      <c r="J7" s="15">
        <f>I7/data!B3</f>
        <v>0.005548431934855725</v>
      </c>
    </row>
    <row r="8" spans="1:10" ht="20.25" customHeight="1">
      <c r="A8">
        <v>2</v>
      </c>
      <c r="B8" t="s">
        <v>28</v>
      </c>
      <c r="C8" s="21">
        <f>'stage 2'!$C$41</f>
        <v>0.37741898148148145</v>
      </c>
      <c r="D8" s="22">
        <f>'stage 2'!$D$41</f>
        <v>0.41578703703703707</v>
      </c>
      <c r="E8" s="12">
        <f>'stage 2'!$I$41</f>
        <v>31</v>
      </c>
      <c r="F8" s="20">
        <f>'stage 2'!$E$41</f>
        <v>0.038368055555555614</v>
      </c>
      <c r="G8" s="17">
        <f>'stage 2'!$F$41</f>
        <v>0.007298747044917269</v>
      </c>
      <c r="H8" s="13">
        <f>'stage 2'!$H$41</f>
        <v>27</v>
      </c>
      <c r="I8" s="14">
        <f>'stage 2'!$G$41</f>
        <v>0.10328703703703707</v>
      </c>
      <c r="J8" s="15">
        <f>I8/SUM(data!$B$3:B4)</f>
        <v>0.006091036032734826</v>
      </c>
    </row>
    <row r="9" spans="1:10" ht="20.25" customHeight="1">
      <c r="A9">
        <v>3</v>
      </c>
      <c r="B9" t="s">
        <v>41</v>
      </c>
      <c r="C9" s="21">
        <f>'stage 3'!$C$41</f>
        <v>0.41578703703703707</v>
      </c>
      <c r="D9" s="22">
        <f>'stage 3'!$D$41</f>
        <v>0.4577777777777778</v>
      </c>
      <c r="E9" s="12">
        <f>'stage 3'!$I$41</f>
        <v>13</v>
      </c>
      <c r="F9" s="20">
        <f>'stage 3'!$E$41</f>
        <v>0.04199074074074072</v>
      </c>
      <c r="G9" s="17">
        <f>'stage 3'!$F$41</f>
        <v>0.005471866126855598</v>
      </c>
      <c r="H9" s="13">
        <f>'stage 3'!$H$41</f>
        <v>21</v>
      </c>
      <c r="I9" s="14">
        <f>'stage 3'!$G$41</f>
        <v>0.14527777777777778</v>
      </c>
      <c r="J9" s="15">
        <f>I9/SUM(data!$B$3:B5)</f>
        <v>0.005898131180625632</v>
      </c>
    </row>
    <row r="10" spans="1:10" ht="20.25" customHeight="1">
      <c r="A10">
        <v>4</v>
      </c>
      <c r="B10" t="s">
        <v>30</v>
      </c>
      <c r="C10" s="21">
        <f>'stage 4'!$C$41</f>
        <v>0.4577777777777778</v>
      </c>
      <c r="D10" s="22">
        <f>'stage 4'!$D$41</f>
        <v>0.5035300925925926</v>
      </c>
      <c r="E10" s="12">
        <f>'stage 4'!$I$41</f>
        <v>24</v>
      </c>
      <c r="F10" s="20">
        <f>'stage 4'!$E$41</f>
        <v>0.04575231481481484</v>
      </c>
      <c r="G10" s="17">
        <f>'stage 4'!$F$41</f>
        <v>0.006369482122260673</v>
      </c>
      <c r="H10" s="13">
        <f>'stage 4'!$H$41</f>
        <v>22</v>
      </c>
      <c r="I10" s="14">
        <f>'stage 4'!$G$41</f>
        <v>0.19103009259259263</v>
      </c>
      <c r="J10" s="15">
        <f>I10/SUM(data!$B$3:B6)</f>
        <v>0.006004553385416668</v>
      </c>
    </row>
    <row r="11" spans="1:10" ht="20.25" customHeight="1">
      <c r="A11">
        <v>5</v>
      </c>
      <c r="B11" t="s">
        <v>31</v>
      </c>
      <c r="C11" s="21">
        <f>'stage 5'!$C$41</f>
        <v>0.5035300925925926</v>
      </c>
      <c r="D11" s="22">
        <f>'stage 5'!$D$41</f>
        <v>0.5646064814814815</v>
      </c>
      <c r="E11" s="12">
        <f>'stage 5'!$I$41</f>
        <v>15</v>
      </c>
      <c r="F11" s="20">
        <f>'stage 5'!$E$41</f>
        <v>0.06107638888888889</v>
      </c>
      <c r="G11" s="17">
        <f>'stage 5'!$F$41</f>
        <v>0.006063721159777915</v>
      </c>
      <c r="H11" s="13">
        <f>'stage 5'!$H$41</f>
        <v>20</v>
      </c>
      <c r="I11" s="14">
        <f>'stage 5'!$G$41</f>
        <v>0.2521064814814815</v>
      </c>
      <c r="J11" s="15">
        <f>I11/SUM(data!$B$3:B7)</f>
        <v>0.006018781387529052</v>
      </c>
    </row>
    <row r="12" spans="1:10" ht="20.25" customHeight="1">
      <c r="A12">
        <v>6</v>
      </c>
      <c r="B12" t="s">
        <v>32</v>
      </c>
      <c r="C12" s="21" t="str">
        <f>'stage 6'!$D$41</f>
        <v>13:30:00</v>
      </c>
      <c r="D12" s="22">
        <f>'stage 6'!$E$41</f>
        <v>0.6256018518518519</v>
      </c>
      <c r="E12" s="12">
        <f>'stage 6'!$J$41</f>
        <v>22</v>
      </c>
      <c r="F12" s="20">
        <f>'stage 6'!$F$41</f>
        <v>0.06310185185185191</v>
      </c>
      <c r="G12" s="17">
        <f>'stage 6'!$G$41</f>
        <v>0.006066462763839114</v>
      </c>
      <c r="H12" s="13">
        <f>'stage 6'!$I$41</f>
        <v>19</v>
      </c>
      <c r="I12" s="14">
        <f>'stage 6'!$H$41</f>
        <v>0.3152083333333334</v>
      </c>
      <c r="J12" s="15">
        <f>I12/SUM(data!$B$3:B8)</f>
        <v>0.006028266666666669</v>
      </c>
    </row>
    <row r="13" spans="1:10" ht="20.25" customHeight="1">
      <c r="A13">
        <v>7</v>
      </c>
      <c r="B13" t="s">
        <v>33</v>
      </c>
      <c r="C13" s="21">
        <f>'stage 7'!$C$41</f>
        <v>0.6256018518518519</v>
      </c>
      <c r="D13" s="22">
        <f>'stage 7'!$D$41</f>
        <v>0.6857986111111112</v>
      </c>
      <c r="E13" s="12">
        <f>'stage 7'!$I$41</f>
        <v>30</v>
      </c>
      <c r="F13" s="20">
        <f>'stage 7'!$E$41</f>
        <v>0.06019675925925927</v>
      </c>
      <c r="G13" s="17">
        <f>'stage 7'!$F$41</f>
        <v>0.006639978981037242</v>
      </c>
      <c r="H13" s="13">
        <f>'stage 7'!$H$41</f>
        <v>22</v>
      </c>
      <c r="I13" s="14">
        <f>'stage 7'!$G$41</f>
        <v>0.3754050925925927</v>
      </c>
      <c r="J13" s="15">
        <f>I13/SUM(data!$B$3:B9)</f>
        <v>0.006118654378502467</v>
      </c>
    </row>
    <row r="14" spans="1:10" ht="20.25" customHeight="1">
      <c r="A14">
        <v>8</v>
      </c>
      <c r="B14" t="s">
        <v>34</v>
      </c>
      <c r="C14" s="21">
        <f>'stage 8'!$C$41</f>
        <v>0.6857986111111112</v>
      </c>
      <c r="D14" s="22">
        <f>'stage 8'!$D$41</f>
        <v>0.7344675925925926</v>
      </c>
      <c r="E14" s="12">
        <f>'stage 8'!$I$41</f>
        <v>22</v>
      </c>
      <c r="F14" s="20">
        <f>'stage 8'!$E$41</f>
        <v>0.048668981481481466</v>
      </c>
      <c r="G14" s="17">
        <f>'stage 8'!$F$41</f>
        <v>0.0062015149115861685</v>
      </c>
      <c r="H14" s="13">
        <f>'stage 8'!$H$41</f>
        <v>22</v>
      </c>
      <c r="I14" s="14">
        <f>'stage 8'!$G$41</f>
        <v>0.42407407407407416</v>
      </c>
      <c r="J14" s="15">
        <f>I14/SUM(data!$B$3:B10)</f>
        <v>0.006128051240609382</v>
      </c>
    </row>
    <row r="15" spans="1:10" ht="20.25" customHeight="1">
      <c r="A15">
        <v>9</v>
      </c>
      <c r="B15" t="s">
        <v>42</v>
      </c>
      <c r="C15" s="21" t="str">
        <f>'stage 9'!$D$41</f>
        <v>16:30:00</v>
      </c>
      <c r="D15" s="22">
        <f>'stage 9'!$E$41</f>
        <v>0.7586689814814815</v>
      </c>
      <c r="E15" s="12">
        <f>'stage 9'!$J$41</f>
        <v>31</v>
      </c>
      <c r="F15" s="20">
        <f>'stage 9'!$F$41</f>
        <v>0.07116898148148154</v>
      </c>
      <c r="G15" s="17">
        <f>'stage 9'!$G$41</f>
        <v>0.006674555555555562</v>
      </c>
      <c r="H15" s="13">
        <f>'stage 9'!$I$41</f>
        <v>24</v>
      </c>
      <c r="I15" s="14">
        <f>'stage 9'!$H$41</f>
        <v>0.4952430555555557</v>
      </c>
      <c r="J15" s="15">
        <f>I15/SUM(data!$B$3:B11)</f>
        <v>0.006201014860343892</v>
      </c>
    </row>
    <row r="16" spans="1:10" ht="20.25" customHeight="1">
      <c r="A16">
        <v>10</v>
      </c>
      <c r="B16" t="s">
        <v>36</v>
      </c>
      <c r="C16" s="21">
        <f>'stage 10'!$D$41</f>
        <v>0.7586689814814815</v>
      </c>
      <c r="D16" s="22">
        <f>'stage 10'!$E$41</f>
        <v>0.8166898148148148</v>
      </c>
      <c r="E16" s="12">
        <f>'stage 10'!$J$41</f>
        <v>28</v>
      </c>
      <c r="F16" s="20">
        <f>'stage 10'!$F$41</f>
        <v>0.0580208333333333</v>
      </c>
      <c r="G16" s="17">
        <f>'stage 10'!$G$41</f>
        <v>0.006196116788321165</v>
      </c>
      <c r="H16" s="13">
        <f>'stage 10'!$I$41</f>
        <v>25</v>
      </c>
      <c r="I16" s="14">
        <f>'stage 10'!$H$41</f>
        <v>0.553263888888889</v>
      </c>
      <c r="J16" s="15">
        <f>I16/SUM(data!$B$3:B12)</f>
        <v>0.006200500835654599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0"/>
  <dimension ref="A1:L36"/>
  <sheetViews>
    <sheetView workbookViewId="0" topLeftCell="A1">
      <selection activeCell="C21" sqref="C21"/>
    </sheetView>
  </sheetViews>
  <sheetFormatPr defaultColWidth="9.140625" defaultRowHeight="12.75"/>
  <cols>
    <col min="1" max="1" width="11.8515625" style="0" bestFit="1" customWidth="1"/>
    <col min="2" max="2" width="31.00390625" style="0" bestFit="1" customWidth="1"/>
    <col min="3" max="12" width="3.00390625" style="0" bestFit="1" customWidth="1"/>
  </cols>
  <sheetData>
    <row r="1" spans="1:12" ht="12.75">
      <c r="A1" t="s">
        <v>60</v>
      </c>
      <c r="B1" t="s">
        <v>61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</row>
    <row r="2" spans="1:12" ht="12.75">
      <c r="A2" s="48">
        <v>29</v>
      </c>
      <c r="B2" t="s">
        <v>43</v>
      </c>
      <c r="C2">
        <f>'stage 1'!$H7</f>
        <v>13</v>
      </c>
      <c r="D2">
        <f>'stage 2'!$H7</f>
        <v>6</v>
      </c>
      <c r="E2">
        <f>'stage 3'!$H7</f>
        <v>8</v>
      </c>
      <c r="F2">
        <f>'stage 4'!$H7</f>
        <v>6</v>
      </c>
      <c r="G2">
        <f>'stage 5'!$H7</f>
        <v>8</v>
      </c>
      <c r="H2">
        <f>'stage 6'!$I7</f>
        <v>8</v>
      </c>
      <c r="I2">
        <f>'stage 7'!$H7</f>
        <v>7</v>
      </c>
      <c r="J2">
        <f>'stage 8'!$H7</f>
        <v>7</v>
      </c>
      <c r="K2">
        <f>'stage 9'!$I7</f>
        <v>7</v>
      </c>
      <c r="L2">
        <f>'stage 10'!$I7</f>
        <v>7</v>
      </c>
    </row>
    <row r="3" spans="1:12" ht="12.75">
      <c r="A3" s="48">
        <v>30</v>
      </c>
      <c r="B3" t="s">
        <v>17</v>
      </c>
      <c r="C3">
        <f>'stage 1'!$H8</f>
        <v>29</v>
      </c>
      <c r="D3">
        <f>'stage 2'!$H8</f>
        <v>28</v>
      </c>
      <c r="E3">
        <f>'stage 3'!$H8</f>
        <v>28</v>
      </c>
      <c r="F3">
        <f>'stage 4'!$H8</f>
        <v>33</v>
      </c>
      <c r="G3">
        <f>'stage 5'!$H8</f>
        <v>33</v>
      </c>
      <c r="H3">
        <f>'stage 6'!$I8</f>
        <v>32</v>
      </c>
      <c r="I3">
        <f>'stage 7'!$H8</f>
        <v>32</v>
      </c>
      <c r="J3">
        <f>'stage 8'!$H8</f>
        <v>32</v>
      </c>
      <c r="K3">
        <f>'stage 9'!$I8</f>
        <v>31</v>
      </c>
      <c r="L3">
        <f>'stage 10'!$I8</f>
        <v>32</v>
      </c>
    </row>
    <row r="4" spans="1:12" ht="12.75">
      <c r="A4" s="48">
        <v>31</v>
      </c>
      <c r="B4" t="s">
        <v>18</v>
      </c>
      <c r="C4">
        <f>'stage 1'!$H9</f>
        <v>5</v>
      </c>
      <c r="D4">
        <f>'stage 2'!$H9</f>
        <v>8</v>
      </c>
      <c r="E4">
        <f>'stage 3'!$H9</f>
        <v>9</v>
      </c>
      <c r="F4">
        <f>'stage 4'!$H9</f>
        <v>10</v>
      </c>
      <c r="G4">
        <f>'stage 5'!$H9</f>
        <v>6</v>
      </c>
      <c r="H4">
        <f>'stage 6'!$I9</f>
        <v>6</v>
      </c>
      <c r="I4">
        <f>'stage 7'!$H9</f>
        <v>6</v>
      </c>
      <c r="J4">
        <f>'stage 8'!$H9</f>
        <v>6</v>
      </c>
      <c r="K4">
        <f>'stage 9'!$I9</f>
        <v>6</v>
      </c>
      <c r="L4">
        <f>'stage 10'!$I9</f>
        <v>6</v>
      </c>
    </row>
    <row r="5" spans="1:12" ht="12.75">
      <c r="A5" s="48">
        <v>32</v>
      </c>
      <c r="B5" t="s">
        <v>45</v>
      </c>
      <c r="C5">
        <f>'stage 1'!$H10</f>
        <v>11</v>
      </c>
      <c r="D5">
        <f>'stage 2'!$H10</f>
        <v>17</v>
      </c>
      <c r="E5">
        <f>'stage 3'!$H10</f>
        <v>12</v>
      </c>
      <c r="F5">
        <f>'stage 4'!$H10</f>
        <v>16</v>
      </c>
      <c r="G5">
        <f>'stage 5'!$H10</f>
        <v>17</v>
      </c>
      <c r="H5">
        <f>'stage 6'!$I10</f>
        <v>18</v>
      </c>
      <c r="I5">
        <f>'stage 7'!$H10</f>
        <v>17</v>
      </c>
      <c r="J5">
        <f>'stage 8'!$H10</f>
        <v>17</v>
      </c>
      <c r="K5">
        <f>'stage 9'!$I10</f>
        <v>19</v>
      </c>
      <c r="L5">
        <f>'stage 10'!$I10</f>
        <v>15</v>
      </c>
    </row>
    <row r="6" spans="1:12" ht="12.75">
      <c r="A6" s="48">
        <v>33</v>
      </c>
      <c r="B6" t="s">
        <v>16</v>
      </c>
      <c r="C6">
        <f>'stage 1'!$H11</f>
        <v>9</v>
      </c>
      <c r="D6">
        <f>'stage 2'!$H11</f>
        <v>11</v>
      </c>
      <c r="E6">
        <f>'stage 3'!$H11</f>
        <v>19</v>
      </c>
      <c r="F6">
        <f>'stage 4'!$H11</f>
        <v>11</v>
      </c>
      <c r="G6">
        <f>'stage 5'!$H11</f>
        <v>12</v>
      </c>
      <c r="H6">
        <f>'stage 6'!$I11</f>
        <v>10</v>
      </c>
      <c r="I6">
        <f>'stage 7'!$H11</f>
        <v>10</v>
      </c>
      <c r="J6">
        <f>'stage 8'!$H11</f>
        <v>10</v>
      </c>
      <c r="K6">
        <f>'stage 9'!$I11</f>
        <v>10</v>
      </c>
      <c r="L6">
        <f>'stage 10'!$I11</f>
        <v>12</v>
      </c>
    </row>
    <row r="7" spans="1:12" ht="12.75">
      <c r="A7" s="48">
        <v>34</v>
      </c>
      <c r="B7" s="37" t="s">
        <v>67</v>
      </c>
      <c r="C7">
        <f>'stage 1'!$H12</f>
        <v>8</v>
      </c>
      <c r="D7">
        <f>'stage 2'!$H12</f>
        <v>13</v>
      </c>
      <c r="E7">
        <f>'stage 3'!$H12</f>
        <v>7</v>
      </c>
      <c r="F7">
        <f>'stage 4'!$H12</f>
        <v>5</v>
      </c>
      <c r="G7">
        <f>'stage 5'!$H12</f>
        <v>5</v>
      </c>
      <c r="H7">
        <f>'stage 6'!$I12</f>
        <v>9</v>
      </c>
      <c r="I7">
        <f>'stage 7'!$H12</f>
        <v>9</v>
      </c>
      <c r="J7">
        <f>'stage 8'!$H12</f>
        <v>8</v>
      </c>
      <c r="K7">
        <f>'stage 9'!$I12</f>
        <v>8</v>
      </c>
      <c r="L7">
        <f>'stage 10'!$I12</f>
        <v>8</v>
      </c>
    </row>
    <row r="8" spans="1:12" ht="12.75">
      <c r="A8" s="48">
        <v>35</v>
      </c>
      <c r="B8" s="37" t="s">
        <v>69</v>
      </c>
      <c r="C8">
        <f>'stage 1'!$H13</f>
        <v>6</v>
      </c>
      <c r="D8">
        <f>'stage 2'!$H13</f>
        <v>14</v>
      </c>
      <c r="E8">
        <f>'stage 3'!$H13</f>
        <v>14</v>
      </c>
      <c r="F8">
        <f>'stage 4'!$H13</f>
        <v>14</v>
      </c>
      <c r="G8">
        <f>'stage 5'!$H13</f>
        <v>16</v>
      </c>
      <c r="H8">
        <f>'stage 6'!$I13</f>
        <v>16</v>
      </c>
      <c r="I8">
        <f>'stage 7'!$H13</f>
        <v>18</v>
      </c>
      <c r="J8">
        <f>'stage 8'!$H13</f>
        <v>19</v>
      </c>
      <c r="K8">
        <f>'stage 9'!$I13</f>
        <v>18</v>
      </c>
      <c r="L8">
        <f>'stage 10'!$I13</f>
        <v>16</v>
      </c>
    </row>
    <row r="9" spans="1:12" ht="12.75">
      <c r="A9" s="48">
        <v>36</v>
      </c>
      <c r="B9" s="37" t="s">
        <v>70</v>
      </c>
      <c r="C9">
        <f>'stage 1'!$H14</f>
        <v>19</v>
      </c>
      <c r="D9">
        <f>'stage 2'!$H14</f>
        <v>10</v>
      </c>
      <c r="E9">
        <f>'stage 3'!$H14</f>
        <v>20</v>
      </c>
      <c r="F9">
        <f>'stage 4'!$H14</f>
        <v>13</v>
      </c>
      <c r="G9">
        <f>'stage 5'!$H14</f>
        <v>9</v>
      </c>
      <c r="H9">
        <f>'stage 6'!$I14</f>
        <v>7</v>
      </c>
      <c r="I9">
        <f>'stage 7'!$H14</f>
        <v>8</v>
      </c>
      <c r="J9">
        <f>'stage 8'!$H14</f>
        <v>9</v>
      </c>
      <c r="K9">
        <f>'stage 9'!$I14</f>
        <v>9</v>
      </c>
      <c r="L9">
        <f>'stage 10'!$I14</f>
        <v>9</v>
      </c>
    </row>
    <row r="10" spans="1:12" ht="12.75">
      <c r="A10" s="48">
        <v>37</v>
      </c>
      <c r="B10" s="37" t="s">
        <v>71</v>
      </c>
      <c r="C10">
        <f>'stage 1'!$H15</f>
        <v>23</v>
      </c>
      <c r="D10">
        <f>'stage 2'!$H15</f>
        <v>24</v>
      </c>
      <c r="E10">
        <f>'stage 3'!$H15</f>
        <v>26</v>
      </c>
      <c r="F10">
        <f>'stage 4'!$H15</f>
        <v>24</v>
      </c>
      <c r="G10">
        <f>'stage 5'!$H15</f>
        <v>21</v>
      </c>
      <c r="H10">
        <f>'stage 6'!$I15</f>
        <v>20</v>
      </c>
      <c r="I10">
        <f>'stage 7'!$H15</f>
        <v>21</v>
      </c>
      <c r="J10">
        <f>'stage 8'!$H15</f>
        <v>23</v>
      </c>
      <c r="K10">
        <f>'stage 9'!$I15</f>
        <v>23</v>
      </c>
      <c r="L10">
        <f>'stage 10'!$I15</f>
        <v>22</v>
      </c>
    </row>
    <row r="11" spans="1:12" ht="12.75">
      <c r="A11" s="48">
        <v>38</v>
      </c>
      <c r="B11" s="23" t="s">
        <v>21</v>
      </c>
      <c r="C11">
        <f>'stage 1'!$H16</f>
        <v>3</v>
      </c>
      <c r="D11">
        <f>'stage 2'!$H16</f>
        <v>1</v>
      </c>
      <c r="E11">
        <f>'stage 3'!$H16</f>
        <v>1</v>
      </c>
      <c r="F11">
        <f>'stage 4'!$H16</f>
        <v>1</v>
      </c>
      <c r="G11">
        <f>'stage 5'!$H16</f>
        <v>1</v>
      </c>
      <c r="H11">
        <f>'stage 6'!$I16</f>
        <v>1</v>
      </c>
      <c r="I11">
        <f>'stage 7'!$H16</f>
        <v>1</v>
      </c>
      <c r="J11">
        <f>'stage 8'!$H16</f>
        <v>1</v>
      </c>
      <c r="K11">
        <f>'stage 9'!$I16</f>
        <v>1</v>
      </c>
      <c r="L11">
        <f>'stage 10'!$I16</f>
        <v>1</v>
      </c>
    </row>
    <row r="12" spans="1:12" ht="12.75">
      <c r="A12" s="48">
        <v>39</v>
      </c>
      <c r="B12" s="23" t="s">
        <v>15</v>
      </c>
      <c r="C12">
        <f>'stage 1'!$H17</f>
        <v>12</v>
      </c>
      <c r="D12">
        <f>'stage 2'!$H17</f>
        <v>4</v>
      </c>
      <c r="E12">
        <f>'stage 3'!$H17</f>
        <v>4</v>
      </c>
      <c r="F12">
        <f>'stage 4'!$H17</f>
        <v>8</v>
      </c>
      <c r="G12">
        <f>'stage 5'!$H17</f>
        <v>10</v>
      </c>
      <c r="H12">
        <f>'stage 6'!$I17</f>
        <v>15</v>
      </c>
      <c r="I12">
        <f>'stage 7'!$H17</f>
        <v>15</v>
      </c>
      <c r="J12">
        <f>'stage 8'!$H17</f>
        <v>13</v>
      </c>
      <c r="K12">
        <f>'stage 9'!$I17</f>
        <v>15</v>
      </c>
      <c r="L12">
        <f>'stage 10'!$I17</f>
        <v>11</v>
      </c>
    </row>
    <row r="13" spans="1:12" ht="12.75">
      <c r="A13" s="48">
        <v>40</v>
      </c>
      <c r="B13" t="s">
        <v>59</v>
      </c>
      <c r="C13">
        <f>'stage 1'!$H18</f>
        <v>25</v>
      </c>
      <c r="D13">
        <f>'stage 2'!$H18</f>
        <v>23</v>
      </c>
      <c r="E13">
        <f>'stage 3'!$H18</f>
        <v>18</v>
      </c>
      <c r="F13">
        <f>'stage 4'!$H18</f>
        <v>19</v>
      </c>
      <c r="G13">
        <f>'stage 5'!$H18</f>
        <v>18</v>
      </c>
      <c r="H13">
        <f>'stage 6'!$I18</f>
        <v>17</v>
      </c>
      <c r="I13">
        <f>'stage 7'!$H18</f>
        <v>16</v>
      </c>
      <c r="J13">
        <f>'stage 8'!$H18</f>
        <v>16</v>
      </c>
      <c r="K13">
        <f>'stage 9'!$I18</f>
        <v>16</v>
      </c>
      <c r="L13">
        <f>'stage 10'!$I18</f>
        <v>14</v>
      </c>
    </row>
    <row r="14" spans="1:12" ht="12.75">
      <c r="A14" s="48">
        <v>41</v>
      </c>
      <c r="B14" t="s">
        <v>58</v>
      </c>
      <c r="C14">
        <f>'stage 1'!$H19</f>
        <v>7</v>
      </c>
      <c r="D14">
        <f>'stage 2'!$H19</f>
        <v>9</v>
      </c>
      <c r="E14">
        <f>'stage 3'!$H19</f>
        <v>13</v>
      </c>
      <c r="F14">
        <f>'stage 4'!$H19</f>
        <v>25</v>
      </c>
      <c r="G14">
        <f>'stage 5'!$H19</f>
        <v>23</v>
      </c>
      <c r="H14">
        <f>'stage 6'!$I19</f>
        <v>22</v>
      </c>
      <c r="I14">
        <f>'stage 7'!$H19</f>
        <v>20</v>
      </c>
      <c r="J14">
        <f>'stage 8'!$H19</f>
        <v>21</v>
      </c>
      <c r="K14">
        <f>'stage 9'!$I19</f>
        <v>21</v>
      </c>
      <c r="L14">
        <f>'stage 10'!$I19</f>
        <v>20</v>
      </c>
    </row>
    <row r="15" spans="1:12" ht="12.75">
      <c r="A15" s="48">
        <v>42</v>
      </c>
      <c r="B15" t="s">
        <v>55</v>
      </c>
      <c r="C15">
        <f>'stage 1'!$H20</f>
        <v>21</v>
      </c>
      <c r="D15">
        <f>'stage 2'!$H20</f>
        <v>22</v>
      </c>
      <c r="E15">
        <f>'stage 3'!$H20</f>
        <v>25</v>
      </c>
      <c r="F15">
        <f>'stage 4'!$H20</f>
        <v>20</v>
      </c>
      <c r="G15">
        <f>'stage 5'!$H20</f>
        <v>29</v>
      </c>
      <c r="H15">
        <f>'stage 6'!$I20</f>
        <v>29</v>
      </c>
      <c r="I15">
        <f>'stage 7'!$H20</f>
        <v>29</v>
      </c>
      <c r="J15">
        <f>'stage 8'!$H20</f>
        <v>29</v>
      </c>
      <c r="K15">
        <f>'stage 9'!$I20</f>
        <v>29</v>
      </c>
      <c r="L15">
        <f>'stage 10'!$I20</f>
        <v>30</v>
      </c>
    </row>
    <row r="16" spans="1:12" ht="12.75">
      <c r="A16" s="48">
        <v>43</v>
      </c>
      <c r="B16" t="s">
        <v>72</v>
      </c>
      <c r="C16">
        <f>'stage 1'!$H21</f>
        <v>30</v>
      </c>
      <c r="D16">
        <f>'stage 2'!$H21</f>
        <v>30</v>
      </c>
      <c r="E16">
        <f>'stage 3'!$H21</f>
        <v>32</v>
      </c>
      <c r="F16">
        <f>'stage 4'!$H21</f>
        <v>32</v>
      </c>
      <c r="G16">
        <f>'stage 5'!$H21</f>
        <v>27</v>
      </c>
      <c r="H16">
        <f>'stage 6'!$I21</f>
        <v>28</v>
      </c>
      <c r="I16">
        <f>'stage 7'!$H21</f>
        <v>26</v>
      </c>
      <c r="J16">
        <f>'stage 8'!$H21</f>
        <v>25</v>
      </c>
      <c r="K16">
        <f>'stage 9'!$I21</f>
        <v>25</v>
      </c>
      <c r="L16">
        <f>'stage 10'!$I21</f>
        <v>23</v>
      </c>
    </row>
    <row r="17" spans="1:12" ht="12.75">
      <c r="A17" s="48">
        <v>44</v>
      </c>
      <c r="B17" t="s">
        <v>73</v>
      </c>
      <c r="C17">
        <f>'stage 1'!$H22</f>
        <v>33</v>
      </c>
      <c r="D17">
        <f>'stage 2'!$H22</f>
        <v>33</v>
      </c>
      <c r="E17">
        <f>'stage 3'!$H22</f>
        <v>33</v>
      </c>
      <c r="F17">
        <f>'stage 4'!$H22</f>
        <v>31</v>
      </c>
      <c r="G17">
        <f>'stage 5'!$H22</f>
        <v>30</v>
      </c>
      <c r="H17">
        <f>'stage 6'!$I22</f>
        <v>30</v>
      </c>
      <c r="I17">
        <f>'stage 7'!$H22</f>
        <v>30</v>
      </c>
      <c r="J17">
        <f>'stage 8'!$H22</f>
        <v>30</v>
      </c>
      <c r="K17">
        <f>'stage 9'!$I22</f>
        <v>32</v>
      </c>
      <c r="L17">
        <f>'stage 10'!$I22</f>
        <v>31</v>
      </c>
    </row>
    <row r="18" spans="1:12" ht="12.75">
      <c r="A18" s="48">
        <v>45</v>
      </c>
      <c r="B18" t="s">
        <v>79</v>
      </c>
      <c r="C18">
        <f>'stage 1'!$H23</f>
        <v>35</v>
      </c>
      <c r="D18">
        <f>'stage 2'!$H23</f>
        <v>35</v>
      </c>
      <c r="E18">
        <f>'stage 3'!$H23</f>
        <v>35</v>
      </c>
      <c r="F18">
        <f>'stage 4'!$H23</f>
        <v>35</v>
      </c>
      <c r="G18">
        <f>'stage 5'!$H23</f>
        <v>34</v>
      </c>
      <c r="H18">
        <f>'stage 6'!$I23</f>
        <v>34</v>
      </c>
      <c r="I18">
        <f>'stage 7'!$H23</f>
        <v>34</v>
      </c>
      <c r="J18">
        <f>'stage 8'!$H23</f>
        <v>34</v>
      </c>
      <c r="K18">
        <f>'stage 9'!$I23</f>
        <v>33</v>
      </c>
      <c r="L18">
        <f>'stage 10'!$I23</f>
        <v>34</v>
      </c>
    </row>
    <row r="19" spans="1:12" ht="12.75">
      <c r="A19" s="48">
        <v>46</v>
      </c>
      <c r="B19" t="s">
        <v>48</v>
      </c>
      <c r="C19">
        <f>'stage 1'!$H24</f>
        <v>17</v>
      </c>
      <c r="D19">
        <f>'stage 2'!$H24</f>
        <v>15</v>
      </c>
      <c r="E19">
        <f>'stage 3'!$H24</f>
        <v>10</v>
      </c>
      <c r="F19">
        <f>'stage 4'!$H24</f>
        <v>7</v>
      </c>
      <c r="G19">
        <f>'stage 5'!$H24</f>
        <v>13</v>
      </c>
      <c r="H19">
        <f>'stage 6'!$I24</f>
        <v>12</v>
      </c>
      <c r="I19">
        <f>'stage 7'!$H24</f>
        <v>13</v>
      </c>
      <c r="J19">
        <f>'stage 8'!$H24</f>
        <v>12</v>
      </c>
      <c r="K19">
        <f>'stage 9'!$I24</f>
        <v>12</v>
      </c>
      <c r="L19">
        <f>'stage 10'!$I24</f>
        <v>19</v>
      </c>
    </row>
    <row r="20" spans="1:12" ht="12.75">
      <c r="A20" s="48">
        <v>47</v>
      </c>
      <c r="B20" t="s">
        <v>78</v>
      </c>
      <c r="C20">
        <f>'stage 1'!$H25</f>
        <v>31</v>
      </c>
      <c r="D20">
        <f>'stage 2'!$H25</f>
        <v>32</v>
      </c>
      <c r="E20">
        <f>'stage 3'!$H25</f>
        <v>30</v>
      </c>
      <c r="F20">
        <f>'stage 4'!$H25</f>
        <v>28</v>
      </c>
      <c r="G20">
        <f>'stage 5'!$H25</f>
        <v>31</v>
      </c>
      <c r="H20">
        <f>'stage 6'!$I25</f>
        <v>31</v>
      </c>
      <c r="I20">
        <f>'stage 7'!$H25</f>
        <v>31</v>
      </c>
      <c r="J20">
        <f>'stage 8'!$H25</f>
        <v>33</v>
      </c>
      <c r="K20">
        <f>'stage 9'!$I25</f>
        <v>34</v>
      </c>
      <c r="L20">
        <f>'stage 10'!$I25</f>
        <v>33</v>
      </c>
    </row>
    <row r="21" spans="1:12" ht="12.75">
      <c r="A21" s="48">
        <v>48</v>
      </c>
      <c r="B21" t="s">
        <v>89</v>
      </c>
      <c r="C21">
        <f>'stage 1'!$H26</f>
        <v>28</v>
      </c>
      <c r="D21">
        <f>'stage 2'!$H26</f>
        <v>26</v>
      </c>
      <c r="E21">
        <f>'stage 3'!$H26</f>
        <v>23</v>
      </c>
      <c r="F21">
        <f>'stage 4'!$H26</f>
        <v>26</v>
      </c>
      <c r="G21">
        <f>'stage 5'!$H26</f>
        <v>22</v>
      </c>
      <c r="H21">
        <f>'stage 6'!$I26</f>
        <v>26</v>
      </c>
      <c r="I21">
        <f>'stage 7'!$H26</f>
        <v>26</v>
      </c>
      <c r="J21">
        <f>'stage 8'!$H26</f>
        <v>28</v>
      </c>
      <c r="K21">
        <f>'stage 9'!$I26</f>
        <v>28</v>
      </c>
      <c r="L21">
        <f>'stage 10'!$I26</f>
        <v>28</v>
      </c>
    </row>
    <row r="22" spans="1:12" ht="12.75">
      <c r="A22" s="48">
        <v>49</v>
      </c>
      <c r="B22" t="s">
        <v>81</v>
      </c>
      <c r="C22">
        <f>'stage 1'!$H27</f>
        <v>15</v>
      </c>
      <c r="D22">
        <f>'stage 2'!$H27</f>
        <v>16</v>
      </c>
      <c r="E22">
        <f>'stage 3'!$H27</f>
        <v>15</v>
      </c>
      <c r="F22">
        <f>'stage 4'!$H27</f>
        <v>12</v>
      </c>
      <c r="G22">
        <f>'stage 5'!$H27</f>
        <v>14</v>
      </c>
      <c r="H22">
        <f>'stage 6'!$I27</f>
        <v>11</v>
      </c>
      <c r="I22">
        <f>'stage 7'!$H27</f>
        <v>11</v>
      </c>
      <c r="J22">
        <f>'stage 8'!$H27</f>
        <v>15</v>
      </c>
      <c r="K22">
        <f>'stage 9'!$I27</f>
        <v>14</v>
      </c>
      <c r="L22">
        <f>'stage 10'!$I27</f>
        <v>24</v>
      </c>
    </row>
    <row r="23" spans="1:12" ht="12.75">
      <c r="A23" s="48">
        <v>50</v>
      </c>
      <c r="B23" t="s">
        <v>47</v>
      </c>
      <c r="C23">
        <f>'stage 1'!$H28</f>
        <v>4</v>
      </c>
      <c r="D23">
        <f>'stage 2'!$H28</f>
        <v>7</v>
      </c>
      <c r="E23">
        <f>'stage 3'!$H28</f>
        <v>3</v>
      </c>
      <c r="F23">
        <f>'stage 4'!$H28</f>
        <v>3</v>
      </c>
      <c r="G23">
        <f>'stage 5'!$H28</f>
        <v>3</v>
      </c>
      <c r="H23">
        <f>'stage 6'!$I28</f>
        <v>3</v>
      </c>
      <c r="I23">
        <f>'stage 7'!$H28</f>
        <v>3</v>
      </c>
      <c r="J23">
        <f>'stage 8'!$H28</f>
        <v>4</v>
      </c>
      <c r="K23">
        <f>'stage 9'!$I28</f>
        <v>5</v>
      </c>
      <c r="L23">
        <f>'stage 10'!$I28</f>
        <v>5</v>
      </c>
    </row>
    <row r="24" spans="1:12" ht="12.75">
      <c r="A24" s="48">
        <v>72</v>
      </c>
      <c r="B24" t="s">
        <v>68</v>
      </c>
      <c r="C24">
        <f>'stage 1'!$H29</f>
        <v>22</v>
      </c>
      <c r="D24">
        <f>'stage 2'!$H29</f>
        <v>20</v>
      </c>
      <c r="E24">
        <f>'stage 3'!$H29</f>
        <v>31</v>
      </c>
      <c r="F24">
        <f>'stage 4'!$H29</f>
        <v>30</v>
      </c>
      <c r="G24">
        <f>'stage 5'!$H29</f>
        <v>32</v>
      </c>
      <c r="H24">
        <f>'stage 6'!$I29</f>
        <v>33</v>
      </c>
      <c r="I24">
        <f>'stage 7'!$H29</f>
        <v>33</v>
      </c>
      <c r="J24">
        <f>'stage 8'!$H29</f>
        <v>31</v>
      </c>
      <c r="K24">
        <f>'stage 9'!$I29</f>
        <v>30</v>
      </c>
      <c r="L24">
        <f>'stage 10'!$I29</f>
        <v>29</v>
      </c>
    </row>
    <row r="25" spans="1:12" ht="12.75">
      <c r="A25" s="47">
        <v>73</v>
      </c>
      <c r="B25" t="s">
        <v>46</v>
      </c>
      <c r="C25">
        <f>'stage 1'!$H30</f>
        <v>14</v>
      </c>
      <c r="D25">
        <f>'stage 2'!$H30</f>
        <v>12</v>
      </c>
      <c r="E25">
        <f>'stage 3'!$H30</f>
        <v>11</v>
      </c>
      <c r="F25">
        <f>'stage 4'!$H30</f>
        <v>18</v>
      </c>
      <c r="G25">
        <f>'stage 5'!$H30</f>
        <v>19</v>
      </c>
      <c r="H25">
        <f>'stage 6'!$I30</f>
        <v>14</v>
      </c>
      <c r="I25">
        <f>'stage 7'!$H30</f>
        <v>14</v>
      </c>
      <c r="J25">
        <f>'stage 8'!$H30</f>
        <v>14</v>
      </c>
      <c r="K25">
        <f>'stage 9'!$I30</f>
        <v>13</v>
      </c>
      <c r="L25">
        <f>'stage 10'!$I30</f>
        <v>10</v>
      </c>
    </row>
    <row r="26" spans="1:12" ht="12.75">
      <c r="A26" s="48">
        <v>74</v>
      </c>
      <c r="B26" t="s">
        <v>82</v>
      </c>
      <c r="C26">
        <f>'stage 1'!$H31</f>
        <v>2</v>
      </c>
      <c r="D26">
        <f>'stage 2'!$H31</f>
        <v>3</v>
      </c>
      <c r="E26">
        <f>'stage 3'!$H31</f>
        <v>5</v>
      </c>
      <c r="F26">
        <f>'stage 4'!$H31</f>
        <v>9</v>
      </c>
      <c r="G26">
        <f>'stage 5'!$H31</f>
        <v>7</v>
      </c>
      <c r="H26">
        <f>'stage 6'!$I31</f>
        <v>5</v>
      </c>
      <c r="I26">
        <f>'stage 7'!$H31</f>
        <v>5</v>
      </c>
      <c r="J26">
        <f>'stage 8'!$H31</f>
        <v>3</v>
      </c>
      <c r="K26">
        <f>'stage 9'!$I31</f>
        <v>3</v>
      </c>
      <c r="L26">
        <f>'stage 10'!$I31</f>
        <v>3</v>
      </c>
    </row>
    <row r="27" spans="1:12" ht="12.75">
      <c r="A27" s="48">
        <v>75</v>
      </c>
      <c r="B27" t="s">
        <v>83</v>
      </c>
      <c r="C27">
        <f>'stage 1'!$H32</f>
        <v>10</v>
      </c>
      <c r="D27">
        <f>'stage 2'!$H32</f>
        <v>5</v>
      </c>
      <c r="E27">
        <f>'stage 3'!$H32</f>
        <v>6</v>
      </c>
      <c r="F27">
        <f>'stage 4'!$H32</f>
        <v>4</v>
      </c>
      <c r="G27">
        <f>'stage 5'!$H32</f>
        <v>4</v>
      </c>
      <c r="H27">
        <f>'stage 6'!$I32</f>
        <v>4</v>
      </c>
      <c r="I27">
        <f>'stage 7'!$H32</f>
        <v>4</v>
      </c>
      <c r="J27">
        <f>'stage 8'!$H32</f>
        <v>5</v>
      </c>
      <c r="K27">
        <f>'stage 9'!$I32</f>
        <v>4</v>
      </c>
      <c r="L27">
        <f>'stage 10'!$I32</f>
        <v>4</v>
      </c>
    </row>
    <row r="28" spans="1:12" ht="12.75">
      <c r="A28" s="48">
        <v>76</v>
      </c>
      <c r="B28" t="s">
        <v>84</v>
      </c>
      <c r="C28">
        <f>'stage 1'!$H33</f>
        <v>24</v>
      </c>
      <c r="D28">
        <f>'stage 2'!$H33</f>
        <v>21</v>
      </c>
      <c r="E28">
        <f>'stage 3'!$H33</f>
        <v>22</v>
      </c>
      <c r="F28">
        <f>'stage 4'!$H33</f>
        <v>21</v>
      </c>
      <c r="G28">
        <f>'stage 5'!$H33</f>
        <v>25</v>
      </c>
      <c r="H28">
        <f>'stage 6'!$I33</f>
        <v>21</v>
      </c>
      <c r="I28">
        <f>'stage 7'!$H33</f>
        <v>19</v>
      </c>
      <c r="J28">
        <f>'stage 8'!$H33</f>
        <v>18</v>
      </c>
      <c r="K28">
        <f>'stage 9'!$I33</f>
        <v>17</v>
      </c>
      <c r="L28">
        <f>'stage 10'!$I33</f>
        <v>13</v>
      </c>
    </row>
    <row r="29" spans="1:12" ht="12.75">
      <c r="A29" s="48">
        <v>77</v>
      </c>
      <c r="B29" t="s">
        <v>85</v>
      </c>
      <c r="C29">
        <f>'stage 1'!$H34</f>
        <v>34</v>
      </c>
      <c r="D29">
        <f>'stage 2'!$H34</f>
        <v>31</v>
      </c>
      <c r="E29">
        <f>'stage 3'!$H34</f>
        <v>34</v>
      </c>
      <c r="F29">
        <f>'stage 4'!$H34</f>
        <v>34</v>
      </c>
      <c r="G29">
        <f>'stage 5'!$H34</f>
        <v>35</v>
      </c>
      <c r="H29">
        <f>'stage 6'!$I34</f>
        <v>35</v>
      </c>
      <c r="I29">
        <f>'stage 7'!$H34</f>
        <v>35</v>
      </c>
      <c r="J29">
        <f>'stage 8'!$H34</f>
        <v>35</v>
      </c>
      <c r="K29">
        <f>'stage 9'!$I34</f>
        <v>35</v>
      </c>
      <c r="L29">
        <f>'stage 10'!$I34</f>
        <v>35</v>
      </c>
    </row>
    <row r="30" spans="1:12" ht="12.75">
      <c r="A30" s="48">
        <v>78</v>
      </c>
      <c r="B30" t="s">
        <v>19</v>
      </c>
      <c r="C30">
        <f>'stage 1'!$H35</f>
        <v>1</v>
      </c>
      <c r="D30">
        <f>'stage 2'!$H35</f>
        <v>2</v>
      </c>
      <c r="E30">
        <f>'stage 3'!$H35</f>
        <v>2</v>
      </c>
      <c r="F30">
        <f>'stage 4'!$H35</f>
        <v>2</v>
      </c>
      <c r="G30">
        <f>'stage 5'!$H35</f>
        <v>2</v>
      </c>
      <c r="H30">
        <f>'stage 6'!$I35</f>
        <v>2</v>
      </c>
      <c r="I30">
        <f>'stage 7'!$H35</f>
        <v>2</v>
      </c>
      <c r="J30">
        <f>'stage 8'!$H35</f>
        <v>2</v>
      </c>
      <c r="K30">
        <f>'stage 9'!$I35</f>
        <v>2</v>
      </c>
      <c r="L30">
        <f>'stage 10'!$I35</f>
        <v>2</v>
      </c>
    </row>
    <row r="31" spans="1:12" ht="12.75">
      <c r="A31" s="48">
        <v>79</v>
      </c>
      <c r="B31" t="s">
        <v>20</v>
      </c>
      <c r="C31">
        <f>'stage 1'!$H36</f>
        <v>20</v>
      </c>
      <c r="D31">
        <f>'stage 2'!$H36</f>
        <v>29</v>
      </c>
      <c r="E31">
        <f>'stage 3'!$H36</f>
        <v>24</v>
      </c>
      <c r="F31">
        <f>'stage 4'!$H36</f>
        <v>23</v>
      </c>
      <c r="G31">
        <f>'stage 5'!$H36</f>
        <v>24</v>
      </c>
      <c r="H31">
        <f>'stage 6'!$I36</f>
        <v>25</v>
      </c>
      <c r="I31">
        <f>'stage 7'!$H36</f>
        <v>23</v>
      </c>
      <c r="J31">
        <f>'stage 8'!$H36</f>
        <v>24</v>
      </c>
      <c r="K31">
        <f>'stage 9'!$I36</f>
        <v>22</v>
      </c>
      <c r="L31">
        <f>'stage 10'!$I36</f>
        <v>21</v>
      </c>
    </row>
    <row r="32" spans="1:12" ht="12.75">
      <c r="A32" s="48">
        <v>80</v>
      </c>
      <c r="B32" t="s">
        <v>56</v>
      </c>
      <c r="C32">
        <f>'stage 1'!$H37</f>
        <v>27</v>
      </c>
      <c r="D32">
        <f>'stage 2'!$H37</f>
        <v>25</v>
      </c>
      <c r="E32">
        <f>'stage 3'!$H37</f>
        <v>27</v>
      </c>
      <c r="F32">
        <f>'stage 4'!$H37</f>
        <v>27</v>
      </c>
      <c r="G32">
        <f>'stage 5'!$H37</f>
        <v>28</v>
      </c>
      <c r="H32">
        <f>'stage 6'!$I37</f>
        <v>27</v>
      </c>
      <c r="I32">
        <f>'stage 7'!$H37</f>
        <v>28</v>
      </c>
      <c r="J32">
        <f>'stage 8'!$H37</f>
        <v>26</v>
      </c>
      <c r="K32">
        <f>'stage 9'!$I37</f>
        <v>26</v>
      </c>
      <c r="L32">
        <f>'stage 10'!$I37</f>
        <v>26</v>
      </c>
    </row>
    <row r="33" spans="1:12" ht="12.75">
      <c r="A33" s="48">
        <v>81</v>
      </c>
      <c r="B33" t="s">
        <v>57</v>
      </c>
      <c r="C33">
        <f>'stage 1'!$H38</f>
        <v>16</v>
      </c>
      <c r="D33">
        <f>'stage 2'!$H38</f>
        <v>18</v>
      </c>
      <c r="E33">
        <f>'stage 3'!$H38</f>
        <v>17</v>
      </c>
      <c r="F33">
        <f>'stage 4'!$H38</f>
        <v>17</v>
      </c>
      <c r="G33">
        <f>'stage 5'!$H38</f>
        <v>15</v>
      </c>
      <c r="H33">
        <f>'stage 6'!$I38</f>
        <v>13</v>
      </c>
      <c r="I33">
        <f>'stage 7'!$H38</f>
        <v>12</v>
      </c>
      <c r="J33">
        <f>'stage 8'!$H38</f>
        <v>11</v>
      </c>
      <c r="K33">
        <f>'stage 9'!$I38</f>
        <v>11</v>
      </c>
      <c r="L33">
        <f>'stage 10'!$I38</f>
        <v>18</v>
      </c>
    </row>
    <row r="34" spans="1:12" ht="12.75">
      <c r="A34" s="48">
        <v>82</v>
      </c>
      <c r="B34" t="s">
        <v>74</v>
      </c>
      <c r="C34">
        <f>'stage 1'!$H39</f>
        <v>18</v>
      </c>
      <c r="D34">
        <f>'stage 2'!$H39</f>
        <v>19</v>
      </c>
      <c r="E34">
        <f>'stage 3'!$H39</f>
        <v>16</v>
      </c>
      <c r="F34">
        <f>'stage 4'!$H39</f>
        <v>14</v>
      </c>
      <c r="G34">
        <f>'stage 5'!$H39</f>
        <v>11</v>
      </c>
      <c r="H34">
        <f>'stage 6'!$I39</f>
        <v>23</v>
      </c>
      <c r="I34">
        <f>'stage 7'!$H39</f>
        <v>24</v>
      </c>
      <c r="J34">
        <f>'stage 8'!$H39</f>
        <v>20</v>
      </c>
      <c r="K34">
        <f>'stage 9'!$I39</f>
        <v>20</v>
      </c>
      <c r="L34">
        <f>'stage 10'!$I39</f>
        <v>17</v>
      </c>
    </row>
    <row r="35" spans="1:12" ht="12.75">
      <c r="A35" s="48">
        <v>83</v>
      </c>
      <c r="B35" t="s">
        <v>75</v>
      </c>
      <c r="C35">
        <f>'stage 1'!$H40</f>
        <v>32</v>
      </c>
      <c r="D35">
        <f>'stage 2'!$H40</f>
        <v>34</v>
      </c>
      <c r="E35">
        <f>'stage 3'!$H40</f>
        <v>29</v>
      </c>
      <c r="F35">
        <f>'stage 4'!$H40</f>
        <v>29</v>
      </c>
      <c r="G35">
        <f>'stage 5'!$H40</f>
        <v>26</v>
      </c>
      <c r="H35">
        <f>'stage 6'!$I40</f>
        <v>24</v>
      </c>
      <c r="I35">
        <f>'stage 7'!$H40</f>
        <v>25</v>
      </c>
      <c r="J35">
        <f>'stage 8'!$H40</f>
        <v>27</v>
      </c>
      <c r="K35">
        <f>'stage 9'!$I40</f>
        <v>27</v>
      </c>
      <c r="L35">
        <f>'stage 10'!$I40</f>
        <v>27</v>
      </c>
    </row>
    <row r="36" spans="1:12" ht="12.75">
      <c r="A36" s="48">
        <v>84</v>
      </c>
      <c r="B36" t="s">
        <v>76</v>
      </c>
      <c r="C36">
        <f>'stage 1'!$H41</f>
        <v>26</v>
      </c>
      <c r="D36">
        <f>'stage 2'!$H41</f>
        <v>27</v>
      </c>
      <c r="E36">
        <f>'stage 3'!$H41</f>
        <v>21</v>
      </c>
      <c r="F36">
        <f>'stage 4'!$H41</f>
        <v>22</v>
      </c>
      <c r="G36">
        <f>'stage 5'!$H41</f>
        <v>20</v>
      </c>
      <c r="H36">
        <f>'stage 6'!$I41</f>
        <v>19</v>
      </c>
      <c r="I36">
        <f>'stage 7'!$H41</f>
        <v>22</v>
      </c>
      <c r="J36">
        <f>'stage 8'!$H41</f>
        <v>22</v>
      </c>
      <c r="K36">
        <f>'stage 9'!$I41</f>
        <v>24</v>
      </c>
      <c r="L36">
        <f>'stage 10'!$I41</f>
        <v>25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1"/>
  <dimension ref="A1:A1"/>
  <sheetViews>
    <sheetView workbookViewId="0" topLeftCell="A1">
      <selection activeCell="F6" sqref="F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2"/>
  <dimension ref="A1:B13"/>
  <sheetViews>
    <sheetView workbookViewId="0" topLeftCell="A1">
      <selection activeCell="E3" sqref="D3:E13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12</v>
      </c>
    </row>
    <row r="2" spans="1:2" ht="12.75">
      <c r="A2" t="s">
        <v>1</v>
      </c>
      <c r="B2" t="s">
        <v>13</v>
      </c>
    </row>
    <row r="3" spans="1:2" ht="12.75">
      <c r="A3">
        <v>1</v>
      </c>
      <c r="B3" s="44">
        <v>11.700419549828997</v>
      </c>
    </row>
    <row r="4" spans="1:2" ht="12.75">
      <c r="A4">
        <v>2</v>
      </c>
      <c r="B4" s="44">
        <v>5.256800286327845</v>
      </c>
    </row>
    <row r="5" spans="1:2" ht="12.75">
      <c r="A5">
        <v>3</v>
      </c>
      <c r="B5" s="44">
        <v>7.673934224131074</v>
      </c>
    </row>
    <row r="6" spans="1:2" ht="12.75">
      <c r="A6">
        <v>4</v>
      </c>
      <c r="B6" s="44">
        <v>7.18305098226358</v>
      </c>
    </row>
    <row r="7" spans="1:2" ht="12.75">
      <c r="A7">
        <v>5</v>
      </c>
      <c r="B7" s="44">
        <v>10.072427026167183</v>
      </c>
    </row>
    <row r="8" spans="1:2" ht="12.75">
      <c r="A8">
        <v>6</v>
      </c>
      <c r="B8" s="44">
        <v>10.401753758052969</v>
      </c>
    </row>
    <row r="9" spans="1:2" ht="12.75">
      <c r="A9">
        <v>7</v>
      </c>
      <c r="B9" s="44">
        <v>9.065805694742702</v>
      </c>
    </row>
    <row r="10" spans="1:2" ht="12.75">
      <c r="A10">
        <v>8</v>
      </c>
      <c r="B10" s="44">
        <v>7.847918157957528</v>
      </c>
    </row>
    <row r="11" spans="1:2" ht="12.75">
      <c r="A11">
        <v>9</v>
      </c>
      <c r="B11" s="44">
        <v>10.66272965879265</v>
      </c>
    </row>
    <row r="12" spans="1:2" ht="12.75">
      <c r="A12">
        <v>10</v>
      </c>
      <c r="B12" s="44">
        <v>9.364063867016622</v>
      </c>
    </row>
    <row r="13" spans="1:2" ht="12.75">
      <c r="A13" t="s">
        <v>23</v>
      </c>
      <c r="B13" s="44">
        <f>SUM(B3:B12)</f>
        <v>89.22890320528114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8"/>
  <sheetViews>
    <sheetView workbookViewId="0" topLeftCell="A1">
      <selection activeCell="G35" sqref="G35"/>
    </sheetView>
  </sheetViews>
  <sheetFormatPr defaultColWidth="9.140625" defaultRowHeight="12.75"/>
  <cols>
    <col min="1" max="1" width="14.00390625" style="0" bestFit="1" customWidth="1"/>
    <col min="2" max="2" width="37.140625" style="0" bestFit="1" customWidth="1"/>
    <col min="3" max="3" width="10.57421875" style="0" bestFit="1" customWidth="1"/>
    <col min="4" max="4" width="11.7109375" style="0" bestFit="1" customWidth="1"/>
    <col min="5" max="5" width="7.140625" style="0" bestFit="1" customWidth="1"/>
    <col min="6" max="6" width="8.7109375" style="0" bestFit="1" customWidth="1"/>
    <col min="7" max="7" width="11.28125" style="0" customWidth="1"/>
    <col min="8" max="8" width="12.5742187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4</v>
      </c>
    </row>
    <row r="4" spans="1:2" ht="12.75">
      <c r="A4" s="3" t="s">
        <v>2</v>
      </c>
      <c r="B4" s="3" t="s">
        <v>30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3'!D7</f>
        <v>0.44402777777777774</v>
      </c>
      <c r="D7" s="39">
        <v>0.48125</v>
      </c>
      <c r="E7" s="38">
        <f>D7-C7</f>
        <v>0.03722222222222227</v>
      </c>
      <c r="F7" s="38">
        <f>E7/data!$B$6</f>
        <v>0.005181951557093432</v>
      </c>
      <c r="G7" s="38">
        <f>'stage 3'!G7+'stage 4'!E7</f>
        <v>0.16875</v>
      </c>
      <c r="H7" s="40">
        <f>RANK(G7,G$7:G$42,3)</f>
        <v>6</v>
      </c>
      <c r="I7" s="40">
        <f>RANK(E7,E$7:E$42,3)</f>
        <v>7</v>
      </c>
    </row>
    <row r="8" spans="1:9" ht="12.75">
      <c r="A8" s="48">
        <v>30</v>
      </c>
      <c r="B8" s="37" t="s">
        <v>17</v>
      </c>
      <c r="C8" s="38">
        <f>'stage 3'!D8</f>
        <v>0.47377314814814814</v>
      </c>
      <c r="D8" s="39">
        <v>0.5388194444444444</v>
      </c>
      <c r="E8" s="38">
        <f>D8-C8</f>
        <v>0.06504629629629627</v>
      </c>
      <c r="F8" s="38">
        <f>E8/data!$B$6</f>
        <v>0.009055524798154552</v>
      </c>
      <c r="G8" s="38">
        <f>'stage 3'!G8+'stage 4'!E8</f>
        <v>0.2263194444444444</v>
      </c>
      <c r="H8" s="40">
        <f>RANK(G8,G$7:G$42,3)</f>
        <v>33</v>
      </c>
      <c r="I8" s="40">
        <f>RANK(E8,E$7:E$42,3)</f>
        <v>35</v>
      </c>
    </row>
    <row r="9" spans="1:9" ht="12.75">
      <c r="A9" s="48">
        <v>31</v>
      </c>
      <c r="B9" s="37" t="s">
        <v>18</v>
      </c>
      <c r="C9" s="38">
        <f>'stage 3'!D9</f>
        <v>0.44532407407407404</v>
      </c>
      <c r="D9" s="39">
        <v>0.48605324074074074</v>
      </c>
      <c r="E9" s="38">
        <f>D9-C9</f>
        <v>0.040729166666666705</v>
      </c>
      <c r="F9" s="38">
        <f>E9/data!$B$6</f>
        <v>0.005670176470588241</v>
      </c>
      <c r="G9" s="38">
        <f>'stage 3'!G9+'stage 4'!E9</f>
        <v>0.17355324074074074</v>
      </c>
      <c r="H9" s="40">
        <f>RANK(G9,G$7:G$42,3)</f>
        <v>10</v>
      </c>
      <c r="I9" s="40">
        <f>RANK(E9,E$7:E$42,3)</f>
        <v>10</v>
      </c>
    </row>
    <row r="10" spans="1:9" ht="12.75">
      <c r="A10" s="48">
        <v>32</v>
      </c>
      <c r="B10" s="37" t="s">
        <v>45</v>
      </c>
      <c r="C10" s="38">
        <f>'stage 3'!D10</f>
        <v>0.4468055555555555</v>
      </c>
      <c r="D10" s="39">
        <v>0.4921875</v>
      </c>
      <c r="E10" s="38">
        <f>D10-C10</f>
        <v>0.04538194444444449</v>
      </c>
      <c r="F10" s="38">
        <f>E10/data!$B$6</f>
        <v>0.00631792041522492</v>
      </c>
      <c r="G10" s="38">
        <f>'stage 3'!G10+'stage 4'!E10</f>
        <v>0.1796875</v>
      </c>
      <c r="H10" s="40">
        <f>RANK(G10,G$7:G$42,3)</f>
        <v>16</v>
      </c>
      <c r="I10" s="40">
        <f>RANK(E10,E$7:E$42,3)</f>
        <v>23</v>
      </c>
    </row>
    <row r="11" spans="1:9" ht="12.75">
      <c r="A11" s="48">
        <v>33</v>
      </c>
      <c r="B11" s="37" t="s">
        <v>16</v>
      </c>
      <c r="C11" s="38">
        <f>'stage 3'!D11</f>
        <v>0.45305555555555554</v>
      </c>
      <c r="D11" s="39">
        <v>0.4875</v>
      </c>
      <c r="E11" s="38">
        <f>D11-C11</f>
        <v>0.034444444444444444</v>
      </c>
      <c r="F11" s="38">
        <f>E11/data!$B$6</f>
        <v>0.00479523875432526</v>
      </c>
      <c r="G11" s="38">
        <f>'stage 3'!G11+'stage 4'!E11</f>
        <v>0.175</v>
      </c>
      <c r="H11" s="40">
        <f>RANK(G11,G$7:G$42,3)</f>
        <v>11</v>
      </c>
      <c r="I11" s="40">
        <f>RANK(E11,E$7:E$42,3)</f>
        <v>4</v>
      </c>
    </row>
    <row r="12" spans="1:9" ht="12.75">
      <c r="A12" s="48">
        <v>34</v>
      </c>
      <c r="B12" s="37" t="s">
        <v>67</v>
      </c>
      <c r="C12" s="38">
        <f>'stage 3'!D12</f>
        <v>0.44333333333333336</v>
      </c>
      <c r="D12" s="39">
        <v>0.47671296296296295</v>
      </c>
      <c r="E12" s="38">
        <f aca="true" t="shared" si="0" ref="E12:E32">D12-C12</f>
        <v>0.03337962962962959</v>
      </c>
      <c r="F12" s="38">
        <f>E12/data!$B$6</f>
        <v>0.004646998846597457</v>
      </c>
      <c r="G12" s="38">
        <f>'stage 3'!G12+'stage 4'!E12</f>
        <v>0.16421296296296295</v>
      </c>
      <c r="H12" s="40">
        <f aca="true" t="shared" si="1" ref="H12:H32">RANK(G12,G$7:G$42,3)</f>
        <v>5</v>
      </c>
      <c r="I12" s="40">
        <f aca="true" t="shared" si="2" ref="I12:I32">RANK(E12,E$7:E$42,3)</f>
        <v>2</v>
      </c>
    </row>
    <row r="13" spans="1:9" ht="12.75">
      <c r="A13" s="48">
        <v>35</v>
      </c>
      <c r="B13" s="37" t="s">
        <v>69</v>
      </c>
      <c r="C13" s="38">
        <f>'stage 3'!D13</f>
        <v>0.4473726851851852</v>
      </c>
      <c r="D13" s="39">
        <v>0.491087962962963</v>
      </c>
      <c r="E13" s="38">
        <f t="shared" si="0"/>
        <v>0.04371527777777778</v>
      </c>
      <c r="F13" s="38">
        <f>E13/data!$B$6</f>
        <v>0.006085892733564015</v>
      </c>
      <c r="G13" s="38">
        <f>'stage 3'!G13+'stage 4'!E13</f>
        <v>0.17858796296296298</v>
      </c>
      <c r="H13" s="40">
        <f t="shared" si="1"/>
        <v>14</v>
      </c>
      <c r="I13" s="40">
        <f t="shared" si="2"/>
        <v>18</v>
      </c>
    </row>
    <row r="14" spans="1:9" ht="12.75">
      <c r="A14" s="48">
        <v>36</v>
      </c>
      <c r="B14" s="37" t="s">
        <v>70</v>
      </c>
      <c r="C14" s="38">
        <f>'stage 3'!D14</f>
        <v>0.4532175925925926</v>
      </c>
      <c r="D14" s="39">
        <v>0.4890509259259259</v>
      </c>
      <c r="E14" s="38">
        <f t="shared" si="0"/>
        <v>0.03583333333333333</v>
      </c>
      <c r="F14" s="38">
        <f>E14/data!$B$6</f>
        <v>0.004988595155709342</v>
      </c>
      <c r="G14" s="38">
        <f>'stage 3'!G14+'stage 4'!E14</f>
        <v>0.17655092592592592</v>
      </c>
      <c r="H14" s="40">
        <f t="shared" si="1"/>
        <v>13</v>
      </c>
      <c r="I14" s="40">
        <f t="shared" si="2"/>
        <v>5</v>
      </c>
    </row>
    <row r="15" spans="1:9" ht="12.75">
      <c r="A15" s="48">
        <v>37</v>
      </c>
      <c r="B15" s="37" t="s">
        <v>71</v>
      </c>
      <c r="C15" s="38">
        <f>'stage 3'!D15</f>
        <v>0.4630439814814815</v>
      </c>
      <c r="D15" s="39">
        <v>0.5048958333333333</v>
      </c>
      <c r="E15" s="38">
        <f t="shared" si="0"/>
        <v>0.04185185185185181</v>
      </c>
      <c r="F15" s="38">
        <f>E15/data!$B$6</f>
        <v>0.005826472895040363</v>
      </c>
      <c r="G15" s="38">
        <f>'stage 3'!G15+'stage 4'!E15</f>
        <v>0.19239583333333332</v>
      </c>
      <c r="H15" s="40">
        <f t="shared" si="1"/>
        <v>24</v>
      </c>
      <c r="I15" s="40">
        <f t="shared" si="2"/>
        <v>12</v>
      </c>
    </row>
    <row r="16" spans="1:9" ht="12.75">
      <c r="A16" s="48">
        <v>38</v>
      </c>
      <c r="B16" s="40" t="s">
        <v>21</v>
      </c>
      <c r="C16" s="38">
        <f>'stage 3'!D16</f>
        <v>0.4262268518518519</v>
      </c>
      <c r="D16" s="39">
        <v>0.4588888888888889</v>
      </c>
      <c r="E16" s="38">
        <f t="shared" si="0"/>
        <v>0.03266203703703702</v>
      </c>
      <c r="F16" s="38">
        <f>E16/data!$B$6</f>
        <v>0.004547098039215684</v>
      </c>
      <c r="G16" s="38">
        <f>'stage 3'!G16+'stage 4'!E16</f>
        <v>0.1463888888888889</v>
      </c>
      <c r="H16" s="40">
        <f t="shared" si="1"/>
        <v>1</v>
      </c>
      <c r="I16" s="40">
        <f t="shared" si="2"/>
        <v>1</v>
      </c>
    </row>
    <row r="17" spans="1:9" ht="12.75">
      <c r="A17" s="48">
        <v>39</v>
      </c>
      <c r="B17" s="40" t="s">
        <v>15</v>
      </c>
      <c r="C17" s="38">
        <f>'stage 3'!D17</f>
        <v>0.433287037037037</v>
      </c>
      <c r="D17" s="39">
        <v>0.4831828703703704</v>
      </c>
      <c r="E17" s="38">
        <f t="shared" si="0"/>
        <v>0.04989583333333336</v>
      </c>
      <c r="F17" s="38">
        <f>E17/data!$B$6</f>
        <v>0.006946328719723187</v>
      </c>
      <c r="G17" s="38">
        <f>'stage 3'!G17+'stage 4'!E17</f>
        <v>0.1706828703703704</v>
      </c>
      <c r="H17" s="40">
        <f t="shared" si="1"/>
        <v>8</v>
      </c>
      <c r="I17" s="40">
        <f t="shared" si="2"/>
        <v>28</v>
      </c>
    </row>
    <row r="18" spans="1:9" ht="12.75">
      <c r="A18" s="48">
        <v>40</v>
      </c>
      <c r="B18" s="37" t="s">
        <v>87</v>
      </c>
      <c r="C18" s="38">
        <f>'stage 3'!D18</f>
        <v>0.45274305555555555</v>
      </c>
      <c r="D18" s="39">
        <v>0.4971643518518518</v>
      </c>
      <c r="E18" s="38">
        <f t="shared" si="0"/>
        <v>0.044421296296296264</v>
      </c>
      <c r="F18" s="38">
        <f>E18/data!$B$6</f>
        <v>0.006184182237600919</v>
      </c>
      <c r="G18" s="38">
        <f>'stage 3'!G18+'stage 4'!E18</f>
        <v>0.18466435185185182</v>
      </c>
      <c r="H18" s="40">
        <f t="shared" si="1"/>
        <v>19</v>
      </c>
      <c r="I18" s="40">
        <f t="shared" si="2"/>
        <v>20</v>
      </c>
    </row>
    <row r="19" spans="1:9" ht="12.75">
      <c r="A19" s="48">
        <v>41</v>
      </c>
      <c r="B19" s="37" t="s">
        <v>88</v>
      </c>
      <c r="C19" s="38">
        <f>'stage 3'!D19</f>
        <v>0.4469444444444444</v>
      </c>
      <c r="D19" s="39">
        <v>0.5057986111111111</v>
      </c>
      <c r="E19" s="38">
        <f t="shared" si="0"/>
        <v>0.05885416666666671</v>
      </c>
      <c r="F19" s="38">
        <f>E19/data!$B$6</f>
        <v>0.008193477508650526</v>
      </c>
      <c r="G19" s="38">
        <f>'stage 3'!G19+'stage 4'!E19</f>
        <v>0.19329861111111113</v>
      </c>
      <c r="H19" s="40">
        <f t="shared" si="1"/>
        <v>25</v>
      </c>
      <c r="I19" s="40">
        <f t="shared" si="2"/>
        <v>32</v>
      </c>
    </row>
    <row r="20" spans="1:9" ht="12.75">
      <c r="A20" s="48">
        <v>42</v>
      </c>
      <c r="B20" s="37" t="s">
        <v>63</v>
      </c>
      <c r="C20" s="38">
        <f>'stage 3'!D20</f>
        <v>0.4596064814814815</v>
      </c>
      <c r="D20" s="39">
        <v>0.5018055555555555</v>
      </c>
      <c r="E20" s="38">
        <f t="shared" si="0"/>
        <v>0.04219907407407403</v>
      </c>
      <c r="F20" s="38">
        <f>E20/data!$B$6</f>
        <v>0.005874811995386383</v>
      </c>
      <c r="G20" s="38">
        <f>'stage 3'!G20+'stage 4'!E20</f>
        <v>0.1893055555555555</v>
      </c>
      <c r="H20" s="40">
        <f t="shared" si="1"/>
        <v>20</v>
      </c>
      <c r="I20" s="40">
        <f t="shared" si="2"/>
        <v>14</v>
      </c>
    </row>
    <row r="21" spans="1:9" ht="12.75">
      <c r="A21" s="48">
        <v>43</v>
      </c>
      <c r="B21" s="37" t="s">
        <v>72</v>
      </c>
      <c r="C21" s="38">
        <f>'stage 3'!D21</f>
        <v>0.4780902777777778</v>
      </c>
      <c r="D21" s="39">
        <v>0.5317708333333333</v>
      </c>
      <c r="E21" s="38">
        <f t="shared" si="0"/>
        <v>0.05368055555555551</v>
      </c>
      <c r="F21" s="38">
        <f>E21/data!$B$6</f>
        <v>0.007473224913494804</v>
      </c>
      <c r="G21" s="38">
        <f>'stage 3'!G21+'stage 4'!E21</f>
        <v>0.2192708333333333</v>
      </c>
      <c r="H21" s="40">
        <f t="shared" si="1"/>
        <v>32</v>
      </c>
      <c r="I21" s="40">
        <f t="shared" si="2"/>
        <v>31</v>
      </c>
    </row>
    <row r="22" spans="1:9" ht="12.75">
      <c r="A22" s="48">
        <v>44</v>
      </c>
      <c r="B22" s="37" t="s">
        <v>73</v>
      </c>
      <c r="C22" s="38">
        <f>'stage 3'!D22</f>
        <v>0.48680555555555555</v>
      </c>
      <c r="D22" s="39">
        <v>0.5312962962962963</v>
      </c>
      <c r="E22" s="38">
        <f t="shared" si="0"/>
        <v>0.04449074074074072</v>
      </c>
      <c r="F22" s="38">
        <f>E22/data!$B$6</f>
        <v>0.006193850057670124</v>
      </c>
      <c r="G22" s="38">
        <f>'stage 3'!G22+'stage 4'!E22</f>
        <v>0.21879629629629627</v>
      </c>
      <c r="H22" s="40">
        <f t="shared" si="1"/>
        <v>31</v>
      </c>
      <c r="I22" s="40">
        <f t="shared" si="2"/>
        <v>21</v>
      </c>
    </row>
    <row r="23" spans="1:9" ht="12.75">
      <c r="A23" s="48">
        <v>45</v>
      </c>
      <c r="B23" s="37" t="s">
        <v>79</v>
      </c>
      <c r="C23" s="38">
        <f>'stage 3'!D23</f>
        <v>0.5001851851851852</v>
      </c>
      <c r="D23" s="39">
        <v>0.562349537037037</v>
      </c>
      <c r="E23" s="38">
        <f t="shared" si="0"/>
        <v>0.06216435185185187</v>
      </c>
      <c r="F23" s="38">
        <f>E23/data!$B$6</f>
        <v>0.008654310265282588</v>
      </c>
      <c r="G23" s="38">
        <f>'stage 3'!G23+'stage 4'!E23</f>
        <v>0.24984953703703705</v>
      </c>
      <c r="H23" s="40">
        <f t="shared" si="1"/>
        <v>35</v>
      </c>
      <c r="I23" s="40">
        <f t="shared" si="2"/>
        <v>33</v>
      </c>
    </row>
    <row r="24" spans="1:9" ht="12.75">
      <c r="A24" s="48">
        <v>46</v>
      </c>
      <c r="B24" s="37" t="s">
        <v>48</v>
      </c>
      <c r="C24" s="38">
        <f>'stage 3'!D24</f>
        <v>0.44563657407407403</v>
      </c>
      <c r="D24" s="39">
        <v>0.48282407407407407</v>
      </c>
      <c r="E24" s="38">
        <f t="shared" si="0"/>
        <v>0.03718750000000004</v>
      </c>
      <c r="F24" s="38">
        <f>E24/data!$B$6</f>
        <v>0.0051771176470588294</v>
      </c>
      <c r="G24" s="38">
        <f>'stage 3'!G24+'stage 4'!E24</f>
        <v>0.17032407407407407</v>
      </c>
      <c r="H24" s="40">
        <f t="shared" si="1"/>
        <v>7</v>
      </c>
      <c r="I24" s="40">
        <f t="shared" si="2"/>
        <v>6</v>
      </c>
    </row>
    <row r="25" spans="1:9" ht="12.75">
      <c r="A25" s="48">
        <v>47</v>
      </c>
      <c r="B25" s="37" t="s">
        <v>78</v>
      </c>
      <c r="C25" s="38">
        <f>'stage 3'!D25</f>
        <v>0.47521990740740744</v>
      </c>
      <c r="D25" s="39">
        <v>0.5187384259259259</v>
      </c>
      <c r="E25" s="38">
        <f t="shared" si="0"/>
        <v>0.043518518518518456</v>
      </c>
      <c r="F25" s="38">
        <f>E25/data!$B$6</f>
        <v>0.00605850057670126</v>
      </c>
      <c r="G25" s="38">
        <f>'stage 3'!G25+'stage 4'!E25</f>
        <v>0.2062384259259259</v>
      </c>
      <c r="H25" s="40">
        <f t="shared" si="1"/>
        <v>28</v>
      </c>
      <c r="I25" s="40">
        <f t="shared" si="2"/>
        <v>17</v>
      </c>
    </row>
    <row r="26" spans="1:9" ht="12.75">
      <c r="A26" s="48">
        <v>48</v>
      </c>
      <c r="B26" s="37" t="s">
        <v>89</v>
      </c>
      <c r="C26" s="38">
        <f>'stage 3'!D26</f>
        <v>0.4585763888888889</v>
      </c>
      <c r="D26" s="39">
        <v>0.5075231481481481</v>
      </c>
      <c r="E26" s="38">
        <f t="shared" si="0"/>
        <v>0.04894675925925923</v>
      </c>
      <c r="F26" s="38">
        <f>E26/data!$B$6</f>
        <v>0.0068142018454440565</v>
      </c>
      <c r="G26" s="38">
        <f>'stage 3'!G26+'stage 4'!E26</f>
        <v>0.19502314814814814</v>
      </c>
      <c r="H26" s="40">
        <f t="shared" si="1"/>
        <v>26</v>
      </c>
      <c r="I26" s="40">
        <f t="shared" si="2"/>
        <v>27</v>
      </c>
    </row>
    <row r="27" spans="1:9" ht="12.75">
      <c r="A27" s="48">
        <v>49</v>
      </c>
      <c r="B27" s="37" t="s">
        <v>80</v>
      </c>
      <c r="C27" s="38">
        <f>'stage 3'!D27</f>
        <v>0.44765046296296296</v>
      </c>
      <c r="D27" s="39">
        <v>0.4880902777777778</v>
      </c>
      <c r="E27" s="38">
        <f t="shared" si="0"/>
        <v>0.040439814814814845</v>
      </c>
      <c r="F27" s="38">
        <f>E27/data!$B$6</f>
        <v>0.005629893886966556</v>
      </c>
      <c r="G27" s="38">
        <f>'stage 3'!G27+'stage 4'!E27</f>
        <v>0.1755902777777778</v>
      </c>
      <c r="H27" s="40">
        <f t="shared" si="1"/>
        <v>12</v>
      </c>
      <c r="I27" s="40">
        <f t="shared" si="2"/>
        <v>9</v>
      </c>
    </row>
    <row r="28" spans="1:9" ht="12.75">
      <c r="A28" s="48">
        <v>50</v>
      </c>
      <c r="B28" s="37" t="s">
        <v>62</v>
      </c>
      <c r="C28" s="38">
        <f>'stage 3'!D28</f>
        <v>0.4330555555555555</v>
      </c>
      <c r="D28" s="39">
        <v>0.4712731481481482</v>
      </c>
      <c r="E28" s="38">
        <f t="shared" si="0"/>
        <v>0.038217592592592664</v>
      </c>
      <c r="F28" s="38">
        <f>E28/data!$B$6</f>
        <v>0.005320523644752028</v>
      </c>
      <c r="G28" s="38">
        <f>'stage 3'!G28+'stage 4'!E28</f>
        <v>0.1587731481481482</v>
      </c>
      <c r="H28" s="40">
        <f t="shared" si="1"/>
        <v>3</v>
      </c>
      <c r="I28" s="40">
        <f t="shared" si="2"/>
        <v>8</v>
      </c>
    </row>
    <row r="29" spans="1:9" ht="12.75">
      <c r="A29" s="48">
        <v>72</v>
      </c>
      <c r="B29" s="37" t="s">
        <v>68</v>
      </c>
      <c r="C29" s="38">
        <v>0.45069444444444445</v>
      </c>
      <c r="D29" s="39">
        <v>0.5007060185185185</v>
      </c>
      <c r="E29" s="38">
        <f t="shared" si="0"/>
        <v>0.05001157407407403</v>
      </c>
      <c r="F29" s="38">
        <f>E29/data!$B$6</f>
        <v>0.006962441753171851</v>
      </c>
      <c r="G29" s="38">
        <f>'stage 3'!G29+'stage 4'!E29</f>
        <v>0.21499999999999997</v>
      </c>
      <c r="H29" s="40">
        <f t="shared" si="1"/>
        <v>30</v>
      </c>
      <c r="I29" s="40">
        <f t="shared" si="2"/>
        <v>29</v>
      </c>
    </row>
    <row r="30" spans="1:9" ht="12.75">
      <c r="A30" s="47">
        <v>73</v>
      </c>
      <c r="B30" s="37" t="s">
        <v>64</v>
      </c>
      <c r="C30" s="38">
        <f>'stage 3'!D30</f>
        <v>0.44677083333333334</v>
      </c>
      <c r="D30" s="39">
        <v>0.4940972222222222</v>
      </c>
      <c r="E30" s="38">
        <f t="shared" si="0"/>
        <v>0.04732638888888885</v>
      </c>
      <c r="F30" s="38">
        <f>E30/data!$B$6</f>
        <v>0.0065886193771626245</v>
      </c>
      <c r="G30" s="38">
        <f>'stage 3'!G30+'stage 4'!E30</f>
        <v>0.1815972222222222</v>
      </c>
      <c r="H30" s="40">
        <f t="shared" si="1"/>
        <v>18</v>
      </c>
      <c r="I30" s="40">
        <f t="shared" si="2"/>
        <v>25</v>
      </c>
    </row>
    <row r="31" spans="1:9" ht="12.75">
      <c r="A31" s="48">
        <v>74</v>
      </c>
      <c r="B31" s="37" t="s">
        <v>77</v>
      </c>
      <c r="C31" s="38">
        <f>'stage 3'!D31</f>
        <v>0.4363888888888889</v>
      </c>
      <c r="D31" s="39">
        <v>0.4838425925925926</v>
      </c>
      <c r="E31" s="38">
        <f t="shared" si="0"/>
        <v>0.04745370370370372</v>
      </c>
      <c r="F31" s="38">
        <f>E31/data!$B$6</f>
        <v>0.0066063437139561735</v>
      </c>
      <c r="G31" s="38">
        <f>'stage 3'!G31+'stage 4'!E31</f>
        <v>0.1713425925925926</v>
      </c>
      <c r="H31" s="40">
        <f t="shared" si="1"/>
        <v>9</v>
      </c>
      <c r="I31" s="40">
        <f t="shared" si="2"/>
        <v>26</v>
      </c>
    </row>
    <row r="32" spans="1:9" ht="12.75">
      <c r="A32" s="48">
        <v>75</v>
      </c>
      <c r="B32" s="37" t="s">
        <v>49</v>
      </c>
      <c r="C32" s="38">
        <f>'stage 3'!D32</f>
        <v>0.4396875</v>
      </c>
      <c r="D32" s="39">
        <v>0.4737384259259259</v>
      </c>
      <c r="E32" s="38">
        <f t="shared" si="0"/>
        <v>0.0340509259259259</v>
      </c>
      <c r="F32" s="38">
        <f>E32/data!$B$6</f>
        <v>0.004740454440599766</v>
      </c>
      <c r="G32" s="38">
        <f>'stage 3'!G32+'stage 4'!E32</f>
        <v>0.1612384259259259</v>
      </c>
      <c r="H32" s="40">
        <f t="shared" si="1"/>
        <v>4</v>
      </c>
      <c r="I32" s="40">
        <f t="shared" si="2"/>
        <v>3</v>
      </c>
    </row>
    <row r="33" spans="1:9" ht="12.75">
      <c r="A33" s="48">
        <v>76</v>
      </c>
      <c r="B33" s="37" t="s">
        <v>50</v>
      </c>
      <c r="C33" s="38">
        <f>'stage 3'!D33</f>
        <v>0.45856481481481487</v>
      </c>
      <c r="D33" s="39">
        <v>0.5024074074074074</v>
      </c>
      <c r="E33" s="38">
        <f aca="true" t="shared" si="3" ref="E33:E41">D33-C33</f>
        <v>0.043842592592592544</v>
      </c>
      <c r="F33" s="38">
        <f>E33/data!$B$6</f>
        <v>0.006103617070357548</v>
      </c>
      <c r="G33" s="38">
        <f>'stage 3'!G33+'stage 4'!E33</f>
        <v>0.1899074074074074</v>
      </c>
      <c r="H33" s="40">
        <f aca="true" t="shared" si="4" ref="H33:H41">RANK(G33,G$7:G$42,3)</f>
        <v>21</v>
      </c>
      <c r="I33" s="40">
        <f aca="true" t="shared" si="5" ref="I33:I41">RANK(E33,E$7:E$42,3)</f>
        <v>19</v>
      </c>
    </row>
    <row r="34" spans="1:9" ht="12.75">
      <c r="A34" s="48">
        <v>77</v>
      </c>
      <c r="B34" s="37" t="s">
        <v>66</v>
      </c>
      <c r="C34" s="38">
        <f>'stage 3'!D34</f>
        <v>0.48954861111111114</v>
      </c>
      <c r="D34" s="39">
        <v>0.552951388888889</v>
      </c>
      <c r="E34" s="38">
        <f t="shared" si="3"/>
        <v>0.06340277777777781</v>
      </c>
      <c r="F34" s="38">
        <f>E34/data!$B$6</f>
        <v>0.008826719723183395</v>
      </c>
      <c r="G34" s="38">
        <f>'stage 3'!G34+'stage 4'!E34</f>
        <v>0.24045138888888895</v>
      </c>
      <c r="H34" s="40">
        <f t="shared" si="4"/>
        <v>34</v>
      </c>
      <c r="I34" s="40">
        <f t="shared" si="5"/>
        <v>34</v>
      </c>
    </row>
    <row r="35" spans="1:9" ht="12.75">
      <c r="A35" s="48">
        <v>78</v>
      </c>
      <c r="B35" s="37" t="s">
        <v>19</v>
      </c>
      <c r="C35" s="38">
        <f>'stage 3'!D35</f>
        <v>0.4282060185185185</v>
      </c>
      <c r="D35" s="39">
        <v>0.4703819444444444</v>
      </c>
      <c r="E35" s="38">
        <f t="shared" si="3"/>
        <v>0.042175925925925895</v>
      </c>
      <c r="F35" s="38">
        <f>E35/data!$B$6</f>
        <v>0.005871589388696651</v>
      </c>
      <c r="G35" s="38">
        <f>'stage 3'!G35+'stage 4'!E35</f>
        <v>0.15788194444444442</v>
      </c>
      <c r="H35" s="40">
        <f t="shared" si="4"/>
        <v>2</v>
      </c>
      <c r="I35" s="40">
        <f t="shared" si="5"/>
        <v>13</v>
      </c>
    </row>
    <row r="36" spans="1:9" ht="12.75">
      <c r="A36" s="48">
        <v>79</v>
      </c>
      <c r="B36" s="37" t="s">
        <v>20</v>
      </c>
      <c r="C36" s="38">
        <f>'stage 3'!D36</f>
        <v>0.45915509259259263</v>
      </c>
      <c r="D36" s="39">
        <v>0.5041319444444444</v>
      </c>
      <c r="E36" s="38">
        <f t="shared" si="3"/>
        <v>0.044976851851851796</v>
      </c>
      <c r="F36" s="38">
        <f>E36/data!$B$6</f>
        <v>0.006261524798154549</v>
      </c>
      <c r="G36" s="38">
        <f>'stage 3'!G36+'stage 4'!E36</f>
        <v>0.19163194444444442</v>
      </c>
      <c r="H36" s="40">
        <f t="shared" si="4"/>
        <v>23</v>
      </c>
      <c r="I36" s="40">
        <f t="shared" si="5"/>
        <v>22</v>
      </c>
    </row>
    <row r="37" spans="1:9" ht="12.75">
      <c r="A37" s="48">
        <v>80</v>
      </c>
      <c r="B37" s="37" t="s">
        <v>56</v>
      </c>
      <c r="C37" s="38">
        <f>'stage 3'!D37</f>
        <v>0.4689814814814815</v>
      </c>
      <c r="D37" s="39">
        <v>0.5121875</v>
      </c>
      <c r="E37" s="38">
        <f t="shared" si="3"/>
        <v>0.04320601851851852</v>
      </c>
      <c r="F37" s="38">
        <f>E37/data!$B$6</f>
        <v>0.00601499538638985</v>
      </c>
      <c r="G37" s="38">
        <f>'stage 3'!G37+'stage 4'!E37</f>
        <v>0.19968750000000002</v>
      </c>
      <c r="H37" s="40">
        <f t="shared" si="4"/>
        <v>27</v>
      </c>
      <c r="I37" s="40">
        <f t="shared" si="5"/>
        <v>16</v>
      </c>
    </row>
    <row r="38" spans="1:9" ht="12.75">
      <c r="A38" s="48">
        <v>81</v>
      </c>
      <c r="B38" s="37" t="s">
        <v>57</v>
      </c>
      <c r="C38" s="38">
        <f>'stage 3'!D38</f>
        <v>0.4501041666666667</v>
      </c>
      <c r="D38" s="39">
        <v>0.49267361111111113</v>
      </c>
      <c r="E38" s="38">
        <f t="shared" si="3"/>
        <v>0.04256944444444444</v>
      </c>
      <c r="F38" s="38">
        <f>E38/data!$B$6</f>
        <v>0.005926373702422144</v>
      </c>
      <c r="G38" s="38">
        <f>'stage 3'!G38+'stage 4'!E38</f>
        <v>0.18017361111111113</v>
      </c>
      <c r="H38" s="40">
        <f t="shared" si="4"/>
        <v>17</v>
      </c>
      <c r="I38" s="40">
        <f t="shared" si="5"/>
        <v>15</v>
      </c>
    </row>
    <row r="39" spans="1:9" ht="12.75">
      <c r="A39" s="48">
        <v>82</v>
      </c>
      <c r="B39" s="37" t="s">
        <v>74</v>
      </c>
      <c r="C39" s="38">
        <f>'stage 3'!D39</f>
        <v>0.44934027777777774</v>
      </c>
      <c r="D39" s="39">
        <v>0.491087962962963</v>
      </c>
      <c r="E39" s="38">
        <f t="shared" si="3"/>
        <v>0.041747685185185235</v>
      </c>
      <c r="F39" s="38">
        <f>E39/data!$B$6</f>
        <v>0.00581197116493657</v>
      </c>
      <c r="G39" s="38">
        <f>'stage 3'!G39+'stage 4'!E39</f>
        <v>0.17858796296296298</v>
      </c>
      <c r="H39" s="40">
        <f t="shared" si="4"/>
        <v>14</v>
      </c>
      <c r="I39" s="40">
        <f t="shared" si="5"/>
        <v>11</v>
      </c>
    </row>
    <row r="40" spans="1:9" ht="12.75">
      <c r="A40" s="48">
        <v>83</v>
      </c>
      <c r="B40" s="37" t="s">
        <v>75</v>
      </c>
      <c r="C40" s="38">
        <f>'stage 3'!D40</f>
        <v>0.4745138888888889</v>
      </c>
      <c r="D40" s="39">
        <v>0.5261342592592593</v>
      </c>
      <c r="E40" s="38">
        <f t="shared" si="3"/>
        <v>0.05162037037037037</v>
      </c>
      <c r="F40" s="38">
        <f>E40/data!$B$6</f>
        <v>0.0071864129181084205</v>
      </c>
      <c r="G40" s="38">
        <f>'stage 3'!G40+'stage 4'!E40</f>
        <v>0.21363425925925927</v>
      </c>
      <c r="H40" s="40">
        <f t="shared" si="4"/>
        <v>29</v>
      </c>
      <c r="I40" s="40">
        <f t="shared" si="5"/>
        <v>30</v>
      </c>
    </row>
    <row r="41" spans="1:9" ht="12.75">
      <c r="A41" s="48">
        <v>84</v>
      </c>
      <c r="B41" s="37" t="s">
        <v>76</v>
      </c>
      <c r="C41" s="38">
        <f>'stage 3'!D41</f>
        <v>0.4577777777777778</v>
      </c>
      <c r="D41" s="39">
        <v>0.5035300925925926</v>
      </c>
      <c r="E41" s="38">
        <f t="shared" si="3"/>
        <v>0.04575231481481484</v>
      </c>
      <c r="F41" s="38">
        <f>E41/data!$B$6</f>
        <v>0.006369482122260673</v>
      </c>
      <c r="G41" s="38">
        <f>'stage 3'!G41+'stage 4'!E41</f>
        <v>0.19103009259259263</v>
      </c>
      <c r="H41" s="40">
        <f t="shared" si="4"/>
        <v>22</v>
      </c>
      <c r="I41" s="40">
        <f t="shared" si="5"/>
        <v>24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27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48"/>
  <sheetViews>
    <sheetView workbookViewId="0" topLeftCell="A1">
      <selection activeCell="D29" sqref="D29"/>
    </sheetView>
  </sheetViews>
  <sheetFormatPr defaultColWidth="9.140625" defaultRowHeight="12.75"/>
  <cols>
    <col min="1" max="1" width="14.00390625" style="0" bestFit="1" customWidth="1"/>
    <col min="2" max="2" width="33.8515625" style="0" bestFit="1" customWidth="1"/>
    <col min="3" max="3" width="10.421875" style="0" bestFit="1" customWidth="1"/>
    <col min="4" max="4" width="11.57421875" style="0" bestFit="1" customWidth="1"/>
    <col min="5" max="5" width="7.140625" style="0" bestFit="1" customWidth="1"/>
    <col min="6" max="6" width="8.57421875" style="0" bestFit="1" customWidth="1"/>
    <col min="7" max="7" width="11.28125" style="0" customWidth="1"/>
    <col min="8" max="8" width="12.5742187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5</v>
      </c>
    </row>
    <row r="4" spans="1:2" ht="12.75">
      <c r="A4" s="3" t="s">
        <v>2</v>
      </c>
      <c r="B4" s="3" t="s">
        <v>31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4'!D7</f>
        <v>0.48125</v>
      </c>
      <c r="D7" s="39">
        <v>0.5391319444444445</v>
      </c>
      <c r="E7" s="38">
        <f>D7-C7</f>
        <v>0.057881944444444444</v>
      </c>
      <c r="F7" s="38">
        <f>E7/data!$B$7</f>
        <v>0.005746573719925972</v>
      </c>
      <c r="G7" s="38">
        <f>'stage 4'!G7+'stage 5'!E7</f>
        <v>0.22663194444444446</v>
      </c>
      <c r="H7" s="40">
        <f>RANK(G7,G$7:G$42,3)</f>
        <v>8</v>
      </c>
      <c r="I7" s="40">
        <f>RANK(E7,E$7:E$42,3)</f>
        <v>10</v>
      </c>
    </row>
    <row r="8" spans="1:9" ht="12.75">
      <c r="A8" s="48">
        <v>30</v>
      </c>
      <c r="B8" s="37" t="s">
        <v>17</v>
      </c>
      <c r="C8" s="38">
        <f>'stage 4'!D8</f>
        <v>0.5388194444444444</v>
      </c>
      <c r="D8" s="39">
        <v>0.6061805555555556</v>
      </c>
      <c r="E8" s="38">
        <f>D8-C8</f>
        <v>0.0673611111111112</v>
      </c>
      <c r="F8" s="38">
        <f>E8/data!$B$7</f>
        <v>0.006687674275138813</v>
      </c>
      <c r="G8" s="38">
        <f>'stage 4'!G8+'stage 5'!E8</f>
        <v>0.2936805555555556</v>
      </c>
      <c r="H8" s="40">
        <f>RANK(G8,G$7:G$42,3)</f>
        <v>33</v>
      </c>
      <c r="I8" s="40">
        <f>RANK(E8,E$7:E$42,3)</f>
        <v>26</v>
      </c>
    </row>
    <row r="9" spans="1:9" ht="12.75">
      <c r="A9" s="48">
        <v>31</v>
      </c>
      <c r="B9" s="37" t="s">
        <v>18</v>
      </c>
      <c r="C9" s="38">
        <f>'stage 4'!D9</f>
        <v>0.48605324074074074</v>
      </c>
      <c r="D9" s="39">
        <v>0.5360185185185186</v>
      </c>
      <c r="E9" s="38">
        <f>D9-C9</f>
        <v>0.04996527777777782</v>
      </c>
      <c r="F9" s="38">
        <f>E9/data!$B$7</f>
        <v>0.004960599629858117</v>
      </c>
      <c r="G9" s="38">
        <f>'stage 4'!G9+'stage 5'!E9</f>
        <v>0.22351851851851856</v>
      </c>
      <c r="H9" s="40">
        <f>RANK(G9,G$7:G$42,3)</f>
        <v>6</v>
      </c>
      <c r="I9" s="40">
        <f>RANK(E9,E$7:E$42,3)</f>
        <v>3</v>
      </c>
    </row>
    <row r="10" spans="1:9" ht="12.75">
      <c r="A10" s="48">
        <v>32</v>
      </c>
      <c r="B10" s="37" t="s">
        <v>45</v>
      </c>
      <c r="C10" s="38">
        <f>'stage 4'!D10</f>
        <v>0.4921875</v>
      </c>
      <c r="D10" s="39">
        <v>0.5556018518518518</v>
      </c>
      <c r="E10" s="38">
        <f>D10-C10</f>
        <v>0.06341435185185185</v>
      </c>
      <c r="F10" s="38">
        <f>E10/data!$B$7</f>
        <v>0.006295836315031873</v>
      </c>
      <c r="G10" s="38">
        <f>'stage 4'!G10+'stage 5'!E10</f>
        <v>0.24310185185185185</v>
      </c>
      <c r="H10" s="40">
        <f>RANK(G10,G$7:G$42,3)</f>
        <v>17</v>
      </c>
      <c r="I10" s="40">
        <f>RANK(E10,E$7:E$42,3)</f>
        <v>21</v>
      </c>
    </row>
    <row r="11" spans="1:9" ht="12.75">
      <c r="A11" s="48">
        <v>33</v>
      </c>
      <c r="B11" s="37" t="s">
        <v>16</v>
      </c>
      <c r="C11" s="38">
        <f>'stage 4'!D11</f>
        <v>0.4875</v>
      </c>
      <c r="D11" s="39">
        <v>0.5456134259259259</v>
      </c>
      <c r="E11" s="38">
        <f>D11-C11</f>
        <v>0.05811342592592589</v>
      </c>
      <c r="F11" s="38">
        <f>E11/data!$B$7</f>
        <v>0.005769555418465964</v>
      </c>
      <c r="G11" s="38">
        <f>'stage 4'!G11+'stage 5'!E11</f>
        <v>0.23311342592592588</v>
      </c>
      <c r="H11" s="40">
        <f>RANK(G11,G$7:G$42,3)</f>
        <v>12</v>
      </c>
      <c r="I11" s="40">
        <f>RANK(E11,E$7:E$42,3)</f>
        <v>11</v>
      </c>
    </row>
    <row r="12" spans="1:9" ht="12.75">
      <c r="A12" s="48">
        <v>34</v>
      </c>
      <c r="B12" s="37" t="s">
        <v>67</v>
      </c>
      <c r="C12" s="38">
        <f>'stage 4'!D12</f>
        <v>0.47671296296296295</v>
      </c>
      <c r="D12" s="39">
        <v>0.5317592592592593</v>
      </c>
      <c r="E12" s="38">
        <f aca="true" t="shared" si="0" ref="E12:E32">D12-C12</f>
        <v>0.055046296296296315</v>
      </c>
      <c r="F12" s="38">
        <f>E12/data!$B$7</f>
        <v>0.0054650479128110245</v>
      </c>
      <c r="G12" s="38">
        <f>'stage 4'!G12+'stage 5'!E12</f>
        <v>0.21925925925925926</v>
      </c>
      <c r="H12" s="40">
        <f aca="true" t="shared" si="1" ref="H12:H32">RANK(G12,G$7:G$42,3)</f>
        <v>5</v>
      </c>
      <c r="I12" s="40">
        <f aca="true" t="shared" si="2" ref="I12:I32">RANK(E12,E$7:E$42,3)</f>
        <v>8</v>
      </c>
    </row>
    <row r="13" spans="1:9" ht="12.75">
      <c r="A13" s="48">
        <v>35</v>
      </c>
      <c r="B13" s="37" t="s">
        <v>69</v>
      </c>
      <c r="C13" s="38">
        <f>'stage 4'!D13</f>
        <v>0.491087962962963</v>
      </c>
      <c r="D13" s="39">
        <v>0.5530902777777778</v>
      </c>
      <c r="E13" s="38">
        <f t="shared" si="0"/>
        <v>0.062002314814814774</v>
      </c>
      <c r="F13" s="38">
        <f>E13/data!$B$7</f>
        <v>0.006155647953937894</v>
      </c>
      <c r="G13" s="38">
        <f>'stage 4'!G13+'stage 5'!E13</f>
        <v>0.24059027777777775</v>
      </c>
      <c r="H13" s="40">
        <f t="shared" si="1"/>
        <v>16</v>
      </c>
      <c r="I13" s="40">
        <f t="shared" si="2"/>
        <v>19</v>
      </c>
    </row>
    <row r="14" spans="1:9" ht="12.75">
      <c r="A14" s="48">
        <v>36</v>
      </c>
      <c r="B14" s="37" t="s">
        <v>70</v>
      </c>
      <c r="C14" s="38">
        <f>'stage 4'!D14</f>
        <v>0.4890509259259259</v>
      </c>
      <c r="D14" s="39">
        <v>0.5403009259259259</v>
      </c>
      <c r="E14" s="38">
        <f t="shared" si="0"/>
        <v>0.05125000000000002</v>
      </c>
      <c r="F14" s="38">
        <f>E14/data!$B$7</f>
        <v>0.005088148056755092</v>
      </c>
      <c r="G14" s="38">
        <f>'stage 4'!G14+'stage 5'!E14</f>
        <v>0.22780092592592593</v>
      </c>
      <c r="H14" s="40">
        <f t="shared" si="1"/>
        <v>9</v>
      </c>
      <c r="I14" s="40">
        <f t="shared" si="2"/>
        <v>4</v>
      </c>
    </row>
    <row r="15" spans="1:9" ht="12.75">
      <c r="A15" s="48">
        <v>37</v>
      </c>
      <c r="B15" s="37" t="s">
        <v>71</v>
      </c>
      <c r="C15" s="38">
        <f>'stage 4'!D15</f>
        <v>0.5048958333333333</v>
      </c>
      <c r="D15" s="39">
        <v>0.5694444444444444</v>
      </c>
      <c r="E15" s="38">
        <f t="shared" si="0"/>
        <v>0.0645486111111111</v>
      </c>
      <c r="F15" s="38">
        <f>E15/data!$B$7</f>
        <v>0.006408446637877852</v>
      </c>
      <c r="G15" s="38">
        <f>'stage 4'!G15+'stage 5'!E15</f>
        <v>0.2569444444444444</v>
      </c>
      <c r="H15" s="40">
        <f t="shared" si="1"/>
        <v>21</v>
      </c>
      <c r="I15" s="40">
        <f t="shared" si="2"/>
        <v>23</v>
      </c>
    </row>
    <row r="16" spans="1:9" ht="12.75">
      <c r="A16" s="48">
        <v>38</v>
      </c>
      <c r="B16" s="40" t="s">
        <v>21</v>
      </c>
      <c r="C16" s="38">
        <f>'stage 4'!D16</f>
        <v>0.4588888888888889</v>
      </c>
      <c r="D16" s="39">
        <v>0.5103587962962963</v>
      </c>
      <c r="E16" s="38">
        <f t="shared" si="0"/>
        <v>0.05146990740740742</v>
      </c>
      <c r="F16" s="38">
        <f>E16/data!$B$7</f>
        <v>0.0051099806703680875</v>
      </c>
      <c r="G16" s="38">
        <f>'stage 4'!G16+'stage 5'!E16</f>
        <v>0.19785879629629632</v>
      </c>
      <c r="H16" s="40">
        <f t="shared" si="1"/>
        <v>1</v>
      </c>
      <c r="I16" s="40">
        <f t="shared" si="2"/>
        <v>5</v>
      </c>
    </row>
    <row r="17" spans="1:9" ht="12.75">
      <c r="A17" s="48">
        <v>39</v>
      </c>
      <c r="B17" s="40" t="s">
        <v>15</v>
      </c>
      <c r="C17" s="38">
        <f>'stage 4'!D17</f>
        <v>0.4831828703703704</v>
      </c>
      <c r="D17" s="39">
        <v>0.5438541666666666</v>
      </c>
      <c r="E17" s="38">
        <f t="shared" si="0"/>
        <v>0.06067129629629625</v>
      </c>
      <c r="F17" s="38">
        <f>E17/data!$B$7</f>
        <v>0.006023503187332918</v>
      </c>
      <c r="G17" s="38">
        <f>'stage 4'!G17+'stage 5'!E17</f>
        <v>0.23135416666666664</v>
      </c>
      <c r="H17" s="40">
        <f t="shared" si="1"/>
        <v>10</v>
      </c>
      <c r="I17" s="40">
        <f t="shared" si="2"/>
        <v>14</v>
      </c>
    </row>
    <row r="18" spans="1:9" ht="12.75">
      <c r="A18" s="48">
        <v>40</v>
      </c>
      <c r="B18" s="37" t="s">
        <v>87</v>
      </c>
      <c r="C18" s="38">
        <f>'stage 4'!D18</f>
        <v>0.4971643518518518</v>
      </c>
      <c r="D18" s="39">
        <v>0.5583564814814815</v>
      </c>
      <c r="E18" s="38">
        <f t="shared" si="0"/>
        <v>0.06119212962962972</v>
      </c>
      <c r="F18" s="38">
        <f>E18/data!$B$7</f>
        <v>0.006075212009047922</v>
      </c>
      <c r="G18" s="38">
        <f>'stage 4'!G18+'stage 5'!E18</f>
        <v>0.24585648148148154</v>
      </c>
      <c r="H18" s="40">
        <f t="shared" si="1"/>
        <v>18</v>
      </c>
      <c r="I18" s="40">
        <f t="shared" si="2"/>
        <v>16</v>
      </c>
    </row>
    <row r="19" spans="1:9" ht="12.75">
      <c r="A19" s="48">
        <v>41</v>
      </c>
      <c r="B19" s="37" t="s">
        <v>88</v>
      </c>
      <c r="C19" s="38">
        <f>'stage 4'!D19</f>
        <v>0.5057986111111111</v>
      </c>
      <c r="D19" s="39">
        <v>0.5721180555555555</v>
      </c>
      <c r="E19" s="38">
        <f t="shared" si="0"/>
        <v>0.06631944444444438</v>
      </c>
      <c r="F19" s="38">
        <f>E19/data!$B$7</f>
        <v>0.006584256631708815</v>
      </c>
      <c r="G19" s="38">
        <f>'stage 4'!G19+'stage 5'!E19</f>
        <v>0.2596180555555555</v>
      </c>
      <c r="H19" s="40">
        <f t="shared" si="1"/>
        <v>23</v>
      </c>
      <c r="I19" s="40">
        <f t="shared" si="2"/>
        <v>24</v>
      </c>
    </row>
    <row r="20" spans="1:9" ht="12.75">
      <c r="A20" s="48">
        <v>42</v>
      </c>
      <c r="B20" s="37" t="s">
        <v>63</v>
      </c>
      <c r="C20" s="38">
        <f>'stage 4'!D20</f>
        <v>0.5018055555555555</v>
      </c>
      <c r="D20" s="39">
        <v>0.5963541666666666</v>
      </c>
      <c r="E20" s="38">
        <f t="shared" si="0"/>
        <v>0.09454861111111112</v>
      </c>
      <c r="F20" s="38">
        <f>E20/data!$B$7</f>
        <v>0.009386874768661322</v>
      </c>
      <c r="G20" s="38">
        <f>'stage 4'!G20+'stage 5'!E20</f>
        <v>0.28385416666666663</v>
      </c>
      <c r="H20" s="40">
        <f t="shared" si="1"/>
        <v>29</v>
      </c>
      <c r="I20" s="40">
        <f t="shared" si="2"/>
        <v>35</v>
      </c>
    </row>
    <row r="21" spans="1:9" ht="12.75">
      <c r="A21" s="48">
        <v>43</v>
      </c>
      <c r="B21" s="37" t="s">
        <v>72</v>
      </c>
      <c r="C21" s="38">
        <f>'stage 4'!D21</f>
        <v>0.5317708333333333</v>
      </c>
      <c r="D21" s="39">
        <v>0.5904166666666667</v>
      </c>
      <c r="E21" s="38">
        <f t="shared" si="0"/>
        <v>0.0586458333333334</v>
      </c>
      <c r="F21" s="38">
        <f>E21/data!$B$7</f>
        <v>0.005822413325107964</v>
      </c>
      <c r="G21" s="38">
        <f>'stage 4'!G21+'stage 5'!E21</f>
        <v>0.2779166666666667</v>
      </c>
      <c r="H21" s="40">
        <f t="shared" si="1"/>
        <v>27</v>
      </c>
      <c r="I21" s="40">
        <f t="shared" si="2"/>
        <v>12</v>
      </c>
    </row>
    <row r="22" spans="1:9" ht="12.75">
      <c r="A22" s="48">
        <v>44</v>
      </c>
      <c r="B22" s="37" t="s">
        <v>73</v>
      </c>
      <c r="C22" s="38">
        <f>'stage 4'!D22</f>
        <v>0.5312962962962963</v>
      </c>
      <c r="D22" s="39">
        <v>0.6006018518518519</v>
      </c>
      <c r="E22" s="38">
        <f t="shared" si="0"/>
        <v>0.06930555555555562</v>
      </c>
      <c r="F22" s="38">
        <f>E22/data!$B$7</f>
        <v>0.006880720542874775</v>
      </c>
      <c r="G22" s="38">
        <f>'stage 4'!G22+'stage 5'!E22</f>
        <v>0.2881018518518519</v>
      </c>
      <c r="H22" s="40">
        <f t="shared" si="1"/>
        <v>30</v>
      </c>
      <c r="I22" s="40">
        <f t="shared" si="2"/>
        <v>28</v>
      </c>
    </row>
    <row r="23" spans="1:9" ht="12.75">
      <c r="A23" s="48">
        <v>45</v>
      </c>
      <c r="B23" s="37" t="s">
        <v>79</v>
      </c>
      <c r="C23" s="38">
        <f>'stage 4'!D23</f>
        <v>0.562349537037037</v>
      </c>
      <c r="D23" s="39">
        <v>0.6290856481481482</v>
      </c>
      <c r="E23" s="38">
        <f t="shared" si="0"/>
        <v>0.06673611111111111</v>
      </c>
      <c r="F23" s="38">
        <f>E23/data!$B$7</f>
        <v>0.006625623689080814</v>
      </c>
      <c r="G23" s="38">
        <f>'stage 4'!G23+'stage 5'!E23</f>
        <v>0.31658564814814816</v>
      </c>
      <c r="H23" s="40">
        <f t="shared" si="1"/>
        <v>34</v>
      </c>
      <c r="I23" s="40">
        <f t="shared" si="2"/>
        <v>25</v>
      </c>
    </row>
    <row r="24" spans="1:9" ht="12.75">
      <c r="A24" s="48">
        <v>46</v>
      </c>
      <c r="B24" s="37" t="s">
        <v>48</v>
      </c>
      <c r="C24" s="38">
        <f>'stage 4'!D24</f>
        <v>0.48282407407407407</v>
      </c>
      <c r="D24" s="39">
        <v>0.5465625</v>
      </c>
      <c r="E24" s="38">
        <f t="shared" si="0"/>
        <v>0.06373842592592588</v>
      </c>
      <c r="F24" s="38">
        <f>E24/data!$B$7</f>
        <v>0.0063280106929878635</v>
      </c>
      <c r="G24" s="38">
        <f>'stage 4'!G24+'stage 5'!E24</f>
        <v>0.23406249999999995</v>
      </c>
      <c r="H24" s="40">
        <f t="shared" si="1"/>
        <v>13</v>
      </c>
      <c r="I24" s="40">
        <f t="shared" si="2"/>
        <v>22</v>
      </c>
    </row>
    <row r="25" spans="1:9" ht="12.75">
      <c r="A25" s="48">
        <v>47</v>
      </c>
      <c r="B25" s="37" t="s">
        <v>78</v>
      </c>
      <c r="C25" s="38">
        <f>'stage 4'!D25</f>
        <v>0.5187384259259259</v>
      </c>
      <c r="D25" s="39">
        <v>0.6008101851851851</v>
      </c>
      <c r="E25" s="38">
        <f t="shared" si="0"/>
        <v>0.08207175925925925</v>
      </c>
      <c r="F25" s="38">
        <f>E25/data!$B$7</f>
        <v>0.00814816121735554</v>
      </c>
      <c r="G25" s="38">
        <f>'stage 4'!G25+'stage 5'!E25</f>
        <v>0.28831018518518514</v>
      </c>
      <c r="H25" s="40">
        <f t="shared" si="1"/>
        <v>31</v>
      </c>
      <c r="I25" s="40">
        <f t="shared" si="2"/>
        <v>34</v>
      </c>
    </row>
    <row r="26" spans="1:9" ht="12.75">
      <c r="A26" s="48">
        <v>48</v>
      </c>
      <c r="B26" s="37" t="s">
        <v>89</v>
      </c>
      <c r="C26" s="38">
        <f>'stage 4'!D26</f>
        <v>0.5075231481481481</v>
      </c>
      <c r="D26" s="39">
        <v>0.5706828703703704</v>
      </c>
      <c r="E26" s="38">
        <f t="shared" si="0"/>
        <v>0.06315972222222221</v>
      </c>
      <c r="F26" s="38">
        <f>E26/data!$B$7</f>
        <v>0.006270556446637877</v>
      </c>
      <c r="G26" s="38">
        <f>'stage 4'!G26+'stage 5'!E26</f>
        <v>0.25818287037037035</v>
      </c>
      <c r="H26" s="40">
        <f t="shared" si="1"/>
        <v>22</v>
      </c>
      <c r="I26" s="40">
        <f t="shared" si="2"/>
        <v>20</v>
      </c>
    </row>
    <row r="27" spans="1:9" ht="12.75">
      <c r="A27" s="48">
        <v>49</v>
      </c>
      <c r="B27" s="37" t="s">
        <v>80</v>
      </c>
      <c r="C27" s="38">
        <f>'stage 4'!D27</f>
        <v>0.4880902777777778</v>
      </c>
      <c r="D27" s="39">
        <v>0.549849537037037</v>
      </c>
      <c r="E27" s="38">
        <f t="shared" si="0"/>
        <v>0.06175925925925918</v>
      </c>
      <c r="F27" s="38">
        <f>E27/data!$B$7</f>
        <v>0.006131517170470895</v>
      </c>
      <c r="G27" s="38">
        <f>'stage 4'!G27+'stage 5'!E27</f>
        <v>0.23734953703703698</v>
      </c>
      <c r="H27" s="40">
        <f t="shared" si="1"/>
        <v>14</v>
      </c>
      <c r="I27" s="40">
        <f t="shared" si="2"/>
        <v>18</v>
      </c>
    </row>
    <row r="28" spans="1:9" ht="12.75">
      <c r="A28" s="48">
        <v>50</v>
      </c>
      <c r="B28" s="37" t="s">
        <v>62</v>
      </c>
      <c r="C28" s="38">
        <f>'stage 4'!D28</f>
        <v>0.4712731481481482</v>
      </c>
      <c r="D28" s="39">
        <v>0.5179976851851852</v>
      </c>
      <c r="E28" s="38">
        <f t="shared" si="0"/>
        <v>0.046724537037036995</v>
      </c>
      <c r="F28" s="38">
        <f>E28/data!$B$7</f>
        <v>0.004638855850298166</v>
      </c>
      <c r="G28" s="38">
        <f>'stage 4'!G28+'stage 5'!E28</f>
        <v>0.20549768518518519</v>
      </c>
      <c r="H28" s="40">
        <f t="shared" si="1"/>
        <v>3</v>
      </c>
      <c r="I28" s="40">
        <f t="shared" si="2"/>
        <v>2</v>
      </c>
    </row>
    <row r="29" spans="1:9" ht="12.75">
      <c r="A29" s="48">
        <v>72</v>
      </c>
      <c r="B29" s="37" t="s">
        <v>68</v>
      </c>
      <c r="C29" s="38">
        <f>'stage 4'!D29</f>
        <v>0.5007060185185185</v>
      </c>
      <c r="D29" s="39">
        <v>0.5749305555555556</v>
      </c>
      <c r="E29" s="38">
        <f t="shared" si="0"/>
        <v>0.07422453703703713</v>
      </c>
      <c r="F29" s="38">
        <f>E29/data!$B$7</f>
        <v>0.007369081636849691</v>
      </c>
      <c r="G29" s="38">
        <f>'stage 4'!G29+'stage 5'!E29</f>
        <v>0.2892245370370371</v>
      </c>
      <c r="H29" s="40">
        <f t="shared" si="1"/>
        <v>32</v>
      </c>
      <c r="I29" s="40">
        <f t="shared" si="2"/>
        <v>30</v>
      </c>
    </row>
    <row r="30" spans="1:9" ht="12.75">
      <c r="A30" s="47">
        <v>73</v>
      </c>
      <c r="B30" s="37" t="s">
        <v>64</v>
      </c>
      <c r="C30" s="38">
        <f>'stage 4'!D30</f>
        <v>0.4940972222222222</v>
      </c>
      <c r="D30" s="39">
        <v>0.5631944444444444</v>
      </c>
      <c r="E30" s="38">
        <f t="shared" si="0"/>
        <v>0.06909722222222225</v>
      </c>
      <c r="F30" s="38">
        <f>E30/data!$B$7</f>
        <v>0.006860037014188775</v>
      </c>
      <c r="G30" s="38">
        <f>'stage 4'!G30+'stage 5'!E30</f>
        <v>0.25069444444444444</v>
      </c>
      <c r="H30" s="40">
        <f t="shared" si="1"/>
        <v>19</v>
      </c>
      <c r="I30" s="40">
        <f t="shared" si="2"/>
        <v>27</v>
      </c>
    </row>
    <row r="31" spans="1:9" ht="12.75">
      <c r="A31" s="48">
        <v>74</v>
      </c>
      <c r="B31" s="37" t="s">
        <v>77</v>
      </c>
      <c r="C31" s="38">
        <f>'stage 4'!D31</f>
        <v>0.4838425925925926</v>
      </c>
      <c r="D31" s="39">
        <v>0.5384143518518518</v>
      </c>
      <c r="E31" s="38">
        <f t="shared" si="0"/>
        <v>0.05457175925925922</v>
      </c>
      <c r="F31" s="38">
        <f>E31/data!$B$7</f>
        <v>0.005417935430804027</v>
      </c>
      <c r="G31" s="38">
        <f>'stage 4'!G31+'stage 5'!E31</f>
        <v>0.22591435185185182</v>
      </c>
      <c r="H31" s="40">
        <f t="shared" si="1"/>
        <v>7</v>
      </c>
      <c r="I31" s="40">
        <f t="shared" si="2"/>
        <v>7</v>
      </c>
    </row>
    <row r="32" spans="1:9" ht="12.75">
      <c r="A32" s="48">
        <v>75</v>
      </c>
      <c r="B32" s="37" t="s">
        <v>49</v>
      </c>
      <c r="C32" s="38">
        <f>'stage 4'!D32</f>
        <v>0.4737384259259259</v>
      </c>
      <c r="D32" s="39">
        <v>0.5305902777777778</v>
      </c>
      <c r="E32" s="38">
        <f t="shared" si="0"/>
        <v>0.056851851851851876</v>
      </c>
      <c r="F32" s="38">
        <f>E32/data!$B$7</f>
        <v>0.005644305161422993</v>
      </c>
      <c r="G32" s="38">
        <f>'stage 4'!G32+'stage 5'!E32</f>
        <v>0.21809027777777779</v>
      </c>
      <c r="H32" s="40">
        <f t="shared" si="1"/>
        <v>4</v>
      </c>
      <c r="I32" s="40">
        <f t="shared" si="2"/>
        <v>9</v>
      </c>
    </row>
    <row r="33" spans="1:9" ht="12.75">
      <c r="A33" s="48">
        <v>76</v>
      </c>
      <c r="B33" s="37" t="s">
        <v>50</v>
      </c>
      <c r="C33" s="38">
        <f>'stage 4'!D33</f>
        <v>0.5024074074074074</v>
      </c>
      <c r="D33" s="39">
        <v>0.580775462962963</v>
      </c>
      <c r="E33" s="38">
        <f aca="true" t="shared" si="3" ref="E33:E41">D33-C33</f>
        <v>0.0783680555555556</v>
      </c>
      <c r="F33" s="38">
        <f>E33/data!$B$7</f>
        <v>0.0077804540407156115</v>
      </c>
      <c r="G33" s="38">
        <f>'stage 4'!G33+'stage 5'!E33</f>
        <v>0.268275462962963</v>
      </c>
      <c r="H33" s="40">
        <f aca="true" t="shared" si="4" ref="H33:H41">RANK(G33,G$7:G$42,3)</f>
        <v>25</v>
      </c>
      <c r="I33" s="40">
        <f aca="true" t="shared" si="5" ref="I33:I41">RANK(E33,E$7:E$42,3)</f>
        <v>32</v>
      </c>
    </row>
    <row r="34" spans="1:9" ht="12.75">
      <c r="A34" s="48">
        <v>77</v>
      </c>
      <c r="B34" s="37" t="s">
        <v>66</v>
      </c>
      <c r="C34" s="38">
        <f>'stage 4'!D34</f>
        <v>0.552951388888889</v>
      </c>
      <c r="D34" s="39">
        <v>0.6300462962962963</v>
      </c>
      <c r="E34" s="38">
        <f t="shared" si="3"/>
        <v>0.07709490740740732</v>
      </c>
      <c r="F34" s="38">
        <f>E34/data!$B$7</f>
        <v>0.007654054698745622</v>
      </c>
      <c r="G34" s="38">
        <f>'stage 4'!G34+'stage 5'!E34</f>
        <v>0.31754629629629627</v>
      </c>
      <c r="H34" s="40">
        <f t="shared" si="4"/>
        <v>35</v>
      </c>
      <c r="I34" s="40">
        <f t="shared" si="5"/>
        <v>31</v>
      </c>
    </row>
    <row r="35" spans="1:9" ht="12.75">
      <c r="A35" s="48">
        <v>78</v>
      </c>
      <c r="B35" s="37" t="s">
        <v>19</v>
      </c>
      <c r="C35" s="38">
        <f>'stage 4'!D35</f>
        <v>0.4703819444444444</v>
      </c>
      <c r="D35" s="39">
        <v>0.5166782407407408</v>
      </c>
      <c r="E35" s="38">
        <f t="shared" si="3"/>
        <v>0.046296296296296335</v>
      </c>
      <c r="F35" s="38">
        <f>E35/data!$B$7</f>
        <v>0.0045963397079991815</v>
      </c>
      <c r="G35" s="38">
        <f>'stage 4'!G35+'stage 5'!E35</f>
        <v>0.20417824074074076</v>
      </c>
      <c r="H35" s="40">
        <f t="shared" si="4"/>
        <v>2</v>
      </c>
      <c r="I35" s="40">
        <f t="shared" si="5"/>
        <v>1</v>
      </c>
    </row>
    <row r="36" spans="1:9" ht="12.75">
      <c r="A36" s="48">
        <v>79</v>
      </c>
      <c r="B36" s="37" t="s">
        <v>20</v>
      </c>
      <c r="C36" s="38">
        <f>'stage 4'!D36</f>
        <v>0.5041319444444444</v>
      </c>
      <c r="D36" s="39">
        <v>0.5778472222222223</v>
      </c>
      <c r="E36" s="38">
        <f t="shared" si="3"/>
        <v>0.07371527777777787</v>
      </c>
      <c r="F36" s="38">
        <f>E36/data!$B$7</f>
        <v>0.007318521900061699</v>
      </c>
      <c r="G36" s="38">
        <f>'stage 4'!G36+'stage 5'!E36</f>
        <v>0.2653472222222223</v>
      </c>
      <c r="H36" s="40">
        <f t="shared" si="4"/>
        <v>24</v>
      </c>
      <c r="I36" s="40">
        <f t="shared" si="5"/>
        <v>29</v>
      </c>
    </row>
    <row r="37" spans="1:9" ht="12.75">
      <c r="A37" s="48">
        <v>80</v>
      </c>
      <c r="B37" s="37" t="s">
        <v>56</v>
      </c>
      <c r="C37" s="38">
        <f>'stage 4'!D37</f>
        <v>0.5121875</v>
      </c>
      <c r="D37" s="39">
        <v>0.591412037037037</v>
      </c>
      <c r="E37" s="38">
        <f t="shared" si="3"/>
        <v>0.07922453703703702</v>
      </c>
      <c r="F37" s="38">
        <f>E37/data!$B$7</f>
        <v>0.007865486325313592</v>
      </c>
      <c r="G37" s="38">
        <f>'stage 4'!G37+'stage 5'!E37</f>
        <v>0.27891203703703704</v>
      </c>
      <c r="H37" s="40">
        <f t="shared" si="4"/>
        <v>28</v>
      </c>
      <c r="I37" s="40">
        <f t="shared" si="5"/>
        <v>33</v>
      </c>
    </row>
    <row r="38" spans="1:9" ht="12.75">
      <c r="A38" s="48">
        <v>81</v>
      </c>
      <c r="B38" s="37" t="s">
        <v>57</v>
      </c>
      <c r="C38" s="38">
        <f>'stage 4'!D38</f>
        <v>0.49267361111111113</v>
      </c>
      <c r="D38" s="39">
        <v>0.5515972222222222</v>
      </c>
      <c r="E38" s="38">
        <f t="shared" si="3"/>
        <v>0.05892361111111105</v>
      </c>
      <c r="F38" s="38">
        <f>E38/data!$B$7</f>
        <v>0.0058499913633559475</v>
      </c>
      <c r="G38" s="38">
        <f>'stage 4'!G38+'stage 5'!E38</f>
        <v>0.23909722222222218</v>
      </c>
      <c r="H38" s="40">
        <f t="shared" si="4"/>
        <v>15</v>
      </c>
      <c r="I38" s="40">
        <f t="shared" si="5"/>
        <v>13</v>
      </c>
    </row>
    <row r="39" spans="1:9" ht="12.75">
      <c r="A39" s="48">
        <v>82</v>
      </c>
      <c r="B39" s="37" t="s">
        <v>74</v>
      </c>
      <c r="C39" s="38">
        <f>'stage 4'!D39</f>
        <v>0.491087962962963</v>
      </c>
      <c r="D39" s="39">
        <v>0.5441550925925925</v>
      </c>
      <c r="E39" s="38">
        <f t="shared" si="3"/>
        <v>0.05306712962962956</v>
      </c>
      <c r="F39" s="38">
        <f>E39/data!$B$7</f>
        <v>0.0052685543902940505</v>
      </c>
      <c r="G39" s="38">
        <f>'stage 4'!G39+'stage 5'!E39</f>
        <v>0.23165509259259254</v>
      </c>
      <c r="H39" s="40">
        <f t="shared" si="4"/>
        <v>11</v>
      </c>
      <c r="I39" s="40">
        <f t="shared" si="5"/>
        <v>6</v>
      </c>
    </row>
    <row r="40" spans="1:9" ht="12.75">
      <c r="A40" s="48">
        <v>83</v>
      </c>
      <c r="B40" s="37" t="s">
        <v>75</v>
      </c>
      <c r="C40" s="38">
        <f>'stage 4'!D40</f>
        <v>0.5261342592592593</v>
      </c>
      <c r="D40" s="39">
        <v>0.5876851851851852</v>
      </c>
      <c r="E40" s="38">
        <f t="shared" si="3"/>
        <v>0.061550925925925926</v>
      </c>
      <c r="F40" s="38">
        <f>E40/data!$B$7</f>
        <v>0.006110833641784907</v>
      </c>
      <c r="G40" s="38">
        <f>'stage 4'!G40+'stage 5'!E40</f>
        <v>0.2751851851851852</v>
      </c>
      <c r="H40" s="40">
        <f t="shared" si="4"/>
        <v>26</v>
      </c>
      <c r="I40" s="40">
        <f t="shared" si="5"/>
        <v>17</v>
      </c>
    </row>
    <row r="41" spans="1:9" ht="12.75">
      <c r="A41" s="48">
        <v>84</v>
      </c>
      <c r="B41" s="37" t="s">
        <v>76</v>
      </c>
      <c r="C41" s="38">
        <f>'stage 4'!D41</f>
        <v>0.5035300925925926</v>
      </c>
      <c r="D41" s="39">
        <v>0.5646064814814815</v>
      </c>
      <c r="E41" s="38">
        <f t="shared" si="3"/>
        <v>0.06107638888888889</v>
      </c>
      <c r="F41" s="38">
        <f>E41/data!$B$7</f>
        <v>0.006063721159777915</v>
      </c>
      <c r="G41" s="38">
        <f>'stage 4'!G41+'stage 5'!E41</f>
        <v>0.2521064814814815</v>
      </c>
      <c r="H41" s="40">
        <f t="shared" si="4"/>
        <v>20</v>
      </c>
      <c r="I41" s="40">
        <f t="shared" si="5"/>
        <v>15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workbookViewId="0" topLeftCell="A1">
      <selection activeCell="E31" sqref="E31"/>
    </sheetView>
  </sheetViews>
  <sheetFormatPr defaultColWidth="9.140625" defaultRowHeight="12.75"/>
  <cols>
    <col min="1" max="1" width="15.00390625" style="0" bestFit="1" customWidth="1"/>
    <col min="2" max="2" width="31.00390625" style="0" bestFit="1" customWidth="1"/>
    <col min="3" max="3" width="6.57421875" style="0" customWidth="1"/>
    <col min="4" max="5" width="11.57421875" style="0" bestFit="1" customWidth="1"/>
    <col min="6" max="6" width="8.00390625" style="0" customWidth="1"/>
    <col min="7" max="7" width="8.57421875" style="0" bestFit="1" customWidth="1"/>
    <col min="8" max="8" width="12.57421875" style="0" customWidth="1"/>
    <col min="9" max="9" width="10.28125" style="0" customWidth="1"/>
    <col min="10" max="10" width="7.8515625" style="0" bestFit="1" customWidth="1"/>
  </cols>
  <sheetData>
    <row r="1" ht="15.75">
      <c r="B1" s="5" t="s">
        <v>0</v>
      </c>
    </row>
    <row r="3" spans="1:5" ht="26.25">
      <c r="A3" s="3" t="s">
        <v>1</v>
      </c>
      <c r="B3" s="31">
        <v>6</v>
      </c>
      <c r="D3" s="19"/>
      <c r="E3" s="19"/>
    </row>
    <row r="4" spans="1:2" ht="13.5" thickBot="1">
      <c r="A4" s="3" t="s">
        <v>2</v>
      </c>
      <c r="B4" s="3" t="s">
        <v>32</v>
      </c>
    </row>
    <row r="5" spans="1:4" ht="12.75">
      <c r="A5" s="2" t="s">
        <v>14</v>
      </c>
      <c r="B5" s="35">
        <v>37136.5625</v>
      </c>
      <c r="C5" s="6"/>
      <c r="D5" s="7"/>
    </row>
    <row r="6" spans="1:10" s="32" customFormat="1" ht="38.25">
      <c r="A6" s="36" t="s">
        <v>27</v>
      </c>
      <c r="B6" s="36" t="s">
        <v>5</v>
      </c>
      <c r="C6" s="36" t="s">
        <v>52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  <c r="J6" s="36" t="s">
        <v>54</v>
      </c>
    </row>
    <row r="7" spans="1:10" ht="12.75">
      <c r="A7" s="48">
        <v>29</v>
      </c>
      <c r="B7" s="37" t="s">
        <v>43</v>
      </c>
      <c r="C7" s="40" t="s">
        <v>53</v>
      </c>
      <c r="D7" s="41">
        <f>IF(C7="Y",TEXT($B$5,"hh:mm:ss"),'stage 5'!D7)</f>
        <v>0.5391319444444445</v>
      </c>
      <c r="E7" s="39">
        <v>0.5921412037037037</v>
      </c>
      <c r="F7" s="38">
        <f>E7-D7</f>
        <v>0.053009259259259256</v>
      </c>
      <c r="G7" s="38">
        <f>F7/data!$B$8</f>
        <v>0.005096184786937475</v>
      </c>
      <c r="H7" s="38">
        <f>'stage 5'!G7+'stage 6'!F7</f>
        <v>0.2796412037037037</v>
      </c>
      <c r="I7" s="40">
        <f>RANK(H7,H$7:H$42,3)</f>
        <v>8</v>
      </c>
      <c r="J7" s="40">
        <f>RANK(F7,F$7:F$42,3)</f>
        <v>11</v>
      </c>
    </row>
    <row r="8" spans="1:10" ht="12.75">
      <c r="A8" s="48">
        <v>30</v>
      </c>
      <c r="B8" s="37" t="s">
        <v>17</v>
      </c>
      <c r="C8" s="40" t="s">
        <v>91</v>
      </c>
      <c r="D8" s="41" t="str">
        <f>IF(C8="Y",TEXT($B$5,"hh:mm:ss"),'stage 5'!D8)</f>
        <v>13:30:00</v>
      </c>
      <c r="E8" s="39">
        <v>0.6349421296296297</v>
      </c>
      <c r="F8" s="38">
        <f>E8-D8</f>
        <v>0.0724421296296297</v>
      </c>
      <c r="G8" s="38">
        <f>F8/data!$B$8</f>
        <v>0.006964414974113907</v>
      </c>
      <c r="H8" s="38">
        <f>'stage 5'!G8+'stage 6'!F8</f>
        <v>0.3661226851851853</v>
      </c>
      <c r="I8" s="40">
        <f>RANK(H8,H$7:H$42,3)</f>
        <v>32</v>
      </c>
      <c r="J8" s="40">
        <f aca="true" t="shared" si="0" ref="J8:J31">RANK(F8,F$7:F$42,3)</f>
        <v>30</v>
      </c>
    </row>
    <row r="9" spans="1:10" ht="12.75">
      <c r="A9" s="48">
        <v>31</v>
      </c>
      <c r="B9" s="37" t="s">
        <v>18</v>
      </c>
      <c r="C9" s="40" t="s">
        <v>53</v>
      </c>
      <c r="D9" s="41">
        <f>IF(C9="Y",TEXT($B$5,"hh:mm:ss"),'stage 5'!D9)</f>
        <v>0.5360185185185186</v>
      </c>
      <c r="E9" s="39">
        <v>0.585</v>
      </c>
      <c r="F9" s="38">
        <f>E9-D9</f>
        <v>0.048981481481481404</v>
      </c>
      <c r="G9" s="38">
        <f>F9/data!$B$8</f>
        <v>0.004708963759458376</v>
      </c>
      <c r="H9" s="38">
        <f>'stage 5'!G9+'stage 6'!F9</f>
        <v>0.27249999999999996</v>
      </c>
      <c r="I9" s="40">
        <f>RANK(H9,H$7:H$42,3)</f>
        <v>6</v>
      </c>
      <c r="J9" s="40">
        <f t="shared" si="0"/>
        <v>2</v>
      </c>
    </row>
    <row r="10" spans="1:10" ht="12.75">
      <c r="A10" s="48">
        <v>32</v>
      </c>
      <c r="B10" s="37" t="s">
        <v>45</v>
      </c>
      <c r="C10" s="40" t="s">
        <v>92</v>
      </c>
      <c r="D10" s="41">
        <f>IF(C10="Y",TEXT($B$5,"hh:mm:ss"),'stage 5'!D10)</f>
        <v>0.5556018518518518</v>
      </c>
      <c r="E10" s="39">
        <v>0.6232175925925926</v>
      </c>
      <c r="F10" s="38">
        <f>E10-D10</f>
        <v>0.06761574074074073</v>
      </c>
      <c r="G10" s="38">
        <f>F10/data!$B$8</f>
        <v>0.006500417363600159</v>
      </c>
      <c r="H10" s="38">
        <f>'stage 5'!G10+'stage 6'!F10</f>
        <v>0.3107175925925926</v>
      </c>
      <c r="I10" s="40">
        <f>RANK(H10,H$7:H$42,3)</f>
        <v>18</v>
      </c>
      <c r="J10" s="40">
        <f t="shared" si="0"/>
        <v>25</v>
      </c>
    </row>
    <row r="11" spans="1:10" ht="12.75">
      <c r="A11" s="48">
        <v>33</v>
      </c>
      <c r="B11" s="37" t="s">
        <v>16</v>
      </c>
      <c r="C11" s="40" t="s">
        <v>92</v>
      </c>
      <c r="D11" s="41">
        <f>IF(C11="Y",TEXT($B$5,"hh:mm:ss"),'stage 5'!D11)</f>
        <v>0.5456134259259259</v>
      </c>
      <c r="E11" s="39">
        <v>0.5948842592592593</v>
      </c>
      <c r="F11" s="38">
        <f>E11-D11</f>
        <v>0.049270833333333375</v>
      </c>
      <c r="G11" s="38">
        <f>F11/data!$B$8</f>
        <v>0.004736781362007173</v>
      </c>
      <c r="H11" s="38">
        <f>'stage 5'!G11+'stage 6'!F11</f>
        <v>0.28238425925925925</v>
      </c>
      <c r="I11" s="40">
        <f>RANK(H11,H$7:H$42,3)</f>
        <v>10</v>
      </c>
      <c r="J11" s="40">
        <f t="shared" si="0"/>
        <v>3</v>
      </c>
    </row>
    <row r="12" spans="1:10" ht="12.75">
      <c r="A12" s="48">
        <v>34</v>
      </c>
      <c r="B12" s="37" t="s">
        <v>67</v>
      </c>
      <c r="C12" s="40" t="s">
        <v>53</v>
      </c>
      <c r="D12" s="41">
        <f>IF(C12="Y",TEXT($B$5,"hh:mm:ss"),'stage 5'!D12)</f>
        <v>0.5317592592592593</v>
      </c>
      <c r="E12" s="39">
        <v>0.5926736111111112</v>
      </c>
      <c r="F12" s="38">
        <f aca="true" t="shared" si="1" ref="F12:F32">E12-D12</f>
        <v>0.0609143518518519</v>
      </c>
      <c r="G12" s="38">
        <f>F12/data!$B$8</f>
        <v>0.005856161688570297</v>
      </c>
      <c r="H12" s="38">
        <f>'stage 5'!G12+'stage 6'!F12</f>
        <v>0.28017361111111116</v>
      </c>
      <c r="I12" s="40">
        <f aca="true" t="shared" si="2" ref="I12:I32">RANK(H12,H$7:H$42,3)</f>
        <v>9</v>
      </c>
      <c r="J12" s="40">
        <f t="shared" si="0"/>
        <v>19</v>
      </c>
    </row>
    <row r="13" spans="1:10" ht="12.75">
      <c r="A13" s="48">
        <v>35</v>
      </c>
      <c r="B13" s="37" t="s">
        <v>69</v>
      </c>
      <c r="C13" s="40" t="s">
        <v>53</v>
      </c>
      <c r="D13" s="41">
        <f>IF(C13="Y",TEXT($B$5,"hh:mm:ss"),'stage 5'!D13)</f>
        <v>0.5530902777777778</v>
      </c>
      <c r="E13" s="39">
        <v>0.6161342592592592</v>
      </c>
      <c r="F13" s="38">
        <f t="shared" si="1"/>
        <v>0.06304398148148149</v>
      </c>
      <c r="G13" s="38">
        <f>F13/data!$B$8</f>
        <v>0.006060899243329353</v>
      </c>
      <c r="H13" s="38">
        <f>'stage 5'!G13+'stage 6'!F13</f>
        <v>0.30363425925925924</v>
      </c>
      <c r="I13" s="40">
        <f t="shared" si="2"/>
        <v>16</v>
      </c>
      <c r="J13" s="40">
        <f t="shared" si="0"/>
        <v>21</v>
      </c>
    </row>
    <row r="14" spans="1:10" ht="12.75">
      <c r="A14" s="48">
        <v>36</v>
      </c>
      <c r="B14" s="37" t="s">
        <v>70</v>
      </c>
      <c r="C14" s="40" t="s">
        <v>53</v>
      </c>
      <c r="D14" s="41">
        <f>IF(C14="Y",TEXT($B$5,"hh:mm:ss"),'stage 5'!D14)</f>
        <v>0.5403009259259259</v>
      </c>
      <c r="E14" s="39">
        <v>0.591875</v>
      </c>
      <c r="F14" s="38">
        <f t="shared" si="1"/>
        <v>0.051574074074074105</v>
      </c>
      <c r="G14" s="38">
        <f>F14/data!$B$8</f>
        <v>0.004958209478295504</v>
      </c>
      <c r="H14" s="38">
        <f>'stage 5'!G14+'stage 6'!F14</f>
        <v>0.27937500000000004</v>
      </c>
      <c r="I14" s="40">
        <f t="shared" si="2"/>
        <v>7</v>
      </c>
      <c r="J14" s="40">
        <f t="shared" si="0"/>
        <v>8</v>
      </c>
    </row>
    <row r="15" spans="1:10" ht="12.75">
      <c r="A15" s="48">
        <v>37</v>
      </c>
      <c r="B15" s="37" t="s">
        <v>71</v>
      </c>
      <c r="C15" s="40" t="s">
        <v>91</v>
      </c>
      <c r="D15" s="41" t="str">
        <f>IF(C15="Y",TEXT($B$5,"hh:mm:ss"),'stage 5'!D15)</f>
        <v>13:30:00</v>
      </c>
      <c r="E15" s="39">
        <v>0.6229976851851852</v>
      </c>
      <c r="F15" s="38">
        <f t="shared" si="1"/>
        <v>0.06049768518518517</v>
      </c>
      <c r="G15" s="38">
        <f>F15/data!$B$8</f>
        <v>0.005816104340900039</v>
      </c>
      <c r="H15" s="38">
        <f>'stage 5'!G15+'stage 6'!F15</f>
        <v>0.3174421296296296</v>
      </c>
      <c r="I15" s="40">
        <f t="shared" si="2"/>
        <v>20</v>
      </c>
      <c r="J15" s="40">
        <f t="shared" si="0"/>
        <v>16</v>
      </c>
    </row>
    <row r="16" spans="1:10" ht="12.75">
      <c r="A16" s="48">
        <v>38</v>
      </c>
      <c r="B16" s="40" t="s">
        <v>21</v>
      </c>
      <c r="C16" s="40" t="s">
        <v>53</v>
      </c>
      <c r="D16" s="41">
        <f>IF(C16="Y",TEXT($B$5,"hh:mm:ss"),'stage 5'!D16)</f>
        <v>0.5103587962962963</v>
      </c>
      <c r="E16" s="39">
        <v>0.563136574074074</v>
      </c>
      <c r="F16" s="38">
        <f t="shared" si="1"/>
        <v>0.0527777777777777</v>
      </c>
      <c r="G16" s="38">
        <f>F16/data!$B$8</f>
        <v>0.00507393070489844</v>
      </c>
      <c r="H16" s="38">
        <f>'stage 5'!G16+'stage 6'!F16</f>
        <v>0.250636574074074</v>
      </c>
      <c r="I16" s="40">
        <f t="shared" si="2"/>
        <v>1</v>
      </c>
      <c r="J16" s="40">
        <f t="shared" si="0"/>
        <v>10</v>
      </c>
    </row>
    <row r="17" spans="1:10" ht="12.75">
      <c r="A17" s="48">
        <v>39</v>
      </c>
      <c r="B17" s="40" t="s">
        <v>15</v>
      </c>
      <c r="C17" s="40" t="s">
        <v>53</v>
      </c>
      <c r="D17" s="41">
        <f>IF(C17="Y",TEXT($B$5,"hh:mm:ss"),'stage 5'!D17)</f>
        <v>0.5438541666666666</v>
      </c>
      <c r="E17" s="39">
        <v>0.6148148148148148</v>
      </c>
      <c r="F17" s="38">
        <f t="shared" si="1"/>
        <v>0.07096064814814818</v>
      </c>
      <c r="G17" s="38">
        <f>F17/data!$B$8</f>
        <v>0.006821988849064121</v>
      </c>
      <c r="H17" s="38">
        <f>'stage 5'!G17+'stage 6'!F17</f>
        <v>0.3023148148148148</v>
      </c>
      <c r="I17" s="40">
        <f t="shared" si="2"/>
        <v>15</v>
      </c>
      <c r="J17" s="40">
        <f t="shared" si="0"/>
        <v>29</v>
      </c>
    </row>
    <row r="18" spans="1:10" ht="12.75">
      <c r="A18" s="48">
        <v>40</v>
      </c>
      <c r="B18" s="37" t="s">
        <v>87</v>
      </c>
      <c r="C18" s="40" t="s">
        <v>53</v>
      </c>
      <c r="D18" s="41">
        <f>IF(C18="Y",TEXT($B$5,"hh:mm:ss"),'stage 5'!D18)</f>
        <v>0.5583564814814815</v>
      </c>
      <c r="E18" s="39">
        <v>0.6193055555555556</v>
      </c>
      <c r="F18" s="38">
        <f t="shared" si="1"/>
        <v>0.06094907407407402</v>
      </c>
      <c r="G18" s="38">
        <f>F18/data!$B$8</f>
        <v>0.00585949980087614</v>
      </c>
      <c r="H18" s="38">
        <f>'stage 5'!G18+'stage 6'!F18</f>
        <v>0.30680555555555555</v>
      </c>
      <c r="I18" s="40">
        <f t="shared" si="2"/>
        <v>17</v>
      </c>
      <c r="J18" s="40">
        <f t="shared" si="0"/>
        <v>20</v>
      </c>
    </row>
    <row r="19" spans="1:10" ht="12.75">
      <c r="A19" s="48">
        <v>41</v>
      </c>
      <c r="B19" s="37" t="s">
        <v>88</v>
      </c>
      <c r="C19" s="40" t="s">
        <v>91</v>
      </c>
      <c r="D19" s="41" t="str">
        <f>IF(C19="Y",TEXT($B$5,"hh:mm:ss"),'stage 5'!D19)</f>
        <v>13:30:00</v>
      </c>
      <c r="E19" s="39">
        <v>0.6214699074074074</v>
      </c>
      <c r="F19" s="38">
        <f t="shared" si="1"/>
        <v>0.058969907407407374</v>
      </c>
      <c r="G19" s="38">
        <f>F19/data!$B$8</f>
        <v>0.005669227399442451</v>
      </c>
      <c r="H19" s="38">
        <f>'stage 5'!G19+'stage 6'!F19</f>
        <v>0.3185879629629629</v>
      </c>
      <c r="I19" s="40">
        <f t="shared" si="2"/>
        <v>22</v>
      </c>
      <c r="J19" s="40">
        <f t="shared" si="0"/>
        <v>14</v>
      </c>
    </row>
    <row r="20" spans="1:10" ht="12.75">
      <c r="A20" s="48">
        <v>42</v>
      </c>
      <c r="B20" s="37" t="s">
        <v>63</v>
      </c>
      <c r="C20" s="40" t="s">
        <v>91</v>
      </c>
      <c r="D20" s="41" t="str">
        <f>IF(C20="Y",TEXT($B$5,"hh:mm:ss"),'stage 5'!D20)</f>
        <v>13:30:00</v>
      </c>
      <c r="E20" s="39">
        <v>0.6329745370370371</v>
      </c>
      <c r="F20" s="38">
        <f t="shared" si="1"/>
        <v>0.0704745370370371</v>
      </c>
      <c r="G20" s="38">
        <f>F20/data!$B$8</f>
        <v>0.006775255276782166</v>
      </c>
      <c r="H20" s="38">
        <f>'stage 5'!G20+'stage 6'!F20</f>
        <v>0.35432870370370373</v>
      </c>
      <c r="I20" s="40">
        <f t="shared" si="2"/>
        <v>29</v>
      </c>
      <c r="J20" s="40">
        <f t="shared" si="0"/>
        <v>28</v>
      </c>
    </row>
    <row r="21" spans="1:10" ht="12.75">
      <c r="A21" s="48">
        <v>43</v>
      </c>
      <c r="B21" s="37" t="s">
        <v>72</v>
      </c>
      <c r="C21" s="40" t="s">
        <v>91</v>
      </c>
      <c r="D21" s="41" t="str">
        <f>IF(C21="Y",TEXT($B$5,"hh:mm:ss"),'stage 5'!D21)</f>
        <v>13:30:00</v>
      </c>
      <c r="E21" s="39">
        <v>0.6256481481481482</v>
      </c>
      <c r="F21" s="38">
        <f t="shared" si="1"/>
        <v>0.06314814814814818</v>
      </c>
      <c r="G21" s="38">
        <f>F21/data!$B$8</f>
        <v>0.006070913580246917</v>
      </c>
      <c r="H21" s="38">
        <f>'stage 5'!G21+'stage 6'!F21</f>
        <v>0.3410648148148149</v>
      </c>
      <c r="I21" s="40">
        <f t="shared" si="2"/>
        <v>28</v>
      </c>
      <c r="J21" s="40">
        <f t="shared" si="0"/>
        <v>23</v>
      </c>
    </row>
    <row r="22" spans="1:10" ht="12.75">
      <c r="A22" s="48">
        <v>44</v>
      </c>
      <c r="B22" s="37" t="s">
        <v>73</v>
      </c>
      <c r="C22" s="40" t="s">
        <v>91</v>
      </c>
      <c r="D22" s="41" t="str">
        <f>IF(C22="Y",TEXT($B$5,"hh:mm:ss"),'stage 5'!D22)</f>
        <v>13:30:00</v>
      </c>
      <c r="E22" s="39">
        <v>0.6318055555555556</v>
      </c>
      <c r="F22" s="38">
        <f t="shared" si="1"/>
        <v>0.06930555555555562</v>
      </c>
      <c r="G22" s="38">
        <f>F22/data!$B$8</f>
        <v>0.0066628721624850725</v>
      </c>
      <c r="H22" s="38">
        <f>'stage 5'!G22+'stage 6'!F22</f>
        <v>0.3574074074074075</v>
      </c>
      <c r="I22" s="40">
        <f t="shared" si="2"/>
        <v>30</v>
      </c>
      <c r="J22" s="40">
        <f t="shared" si="0"/>
        <v>27</v>
      </c>
    </row>
    <row r="23" spans="1:10" ht="12.75">
      <c r="A23" s="48">
        <v>45</v>
      </c>
      <c r="B23" s="37" t="s">
        <v>79</v>
      </c>
      <c r="C23" s="40" t="s">
        <v>91</v>
      </c>
      <c r="D23" s="41" t="str">
        <f>IF(C23="Y",TEXT($B$5,"hh:mm:ss"),'stage 5'!D23)</f>
        <v>13:30:00</v>
      </c>
      <c r="E23" s="39">
        <v>0.6314930555555556</v>
      </c>
      <c r="F23" s="38">
        <f t="shared" si="1"/>
        <v>0.06899305555555557</v>
      </c>
      <c r="G23" s="38">
        <f>F23/data!$B$8</f>
        <v>0.00663282915173238</v>
      </c>
      <c r="H23" s="38">
        <f>'stage 5'!G23+'stage 6'!F23</f>
        <v>0.38557870370370373</v>
      </c>
      <c r="I23" s="40">
        <f t="shared" si="2"/>
        <v>34</v>
      </c>
      <c r="J23" s="40">
        <f t="shared" si="0"/>
        <v>26</v>
      </c>
    </row>
    <row r="24" spans="1:10" ht="12.75">
      <c r="A24" s="48">
        <v>46</v>
      </c>
      <c r="B24" s="37" t="s">
        <v>48</v>
      </c>
      <c r="C24" s="40" t="s">
        <v>53</v>
      </c>
      <c r="D24" s="41">
        <f>IF(C24="Y",TEXT($B$5,"hh:mm:ss"),'stage 5'!D24)</f>
        <v>0.5465625</v>
      </c>
      <c r="E24" s="39">
        <v>0.6073958333333334</v>
      </c>
      <c r="F24" s="38">
        <f t="shared" si="1"/>
        <v>0.060833333333333406</v>
      </c>
      <c r="G24" s="38">
        <f>F24/data!$B$8</f>
        <v>0.005848372759856639</v>
      </c>
      <c r="H24" s="38">
        <f>'stage 5'!G24+'stage 6'!F24</f>
        <v>0.29489583333333336</v>
      </c>
      <c r="I24" s="40">
        <f t="shared" si="2"/>
        <v>12</v>
      </c>
      <c r="J24" s="40">
        <f t="shared" si="0"/>
        <v>18</v>
      </c>
    </row>
    <row r="25" spans="1:10" ht="12.75">
      <c r="A25" s="48">
        <v>47</v>
      </c>
      <c r="B25" s="37" t="s">
        <v>78</v>
      </c>
      <c r="C25" s="40" t="s">
        <v>91</v>
      </c>
      <c r="D25" s="41" t="str">
        <f>IF(C25="Y",TEXT($B$5,"hh:mm:ss"),'stage 5'!D25)</f>
        <v>13:30:00</v>
      </c>
      <c r="E25" s="39">
        <v>0.6384606481481482</v>
      </c>
      <c r="F25" s="38">
        <f t="shared" si="1"/>
        <v>0.07596064814814818</v>
      </c>
      <c r="G25" s="38">
        <f>F25/data!$B$8</f>
        <v>0.007302677021107133</v>
      </c>
      <c r="H25" s="38">
        <f>'stage 5'!G25+'stage 6'!F25</f>
        <v>0.3642708333333333</v>
      </c>
      <c r="I25" s="40">
        <f t="shared" si="2"/>
        <v>31</v>
      </c>
      <c r="J25" s="40">
        <f t="shared" si="0"/>
        <v>32</v>
      </c>
    </row>
    <row r="26" spans="1:10" ht="12.75">
      <c r="A26" s="48">
        <v>48</v>
      </c>
      <c r="B26" s="37" t="s">
        <v>89</v>
      </c>
      <c r="C26" s="40" t="s">
        <v>91</v>
      </c>
      <c r="D26" s="41" t="str">
        <f>IF(C26="Y",TEXT($B$5,"hh:mm:ss"),'stage 5'!D26)</f>
        <v>13:30:00</v>
      </c>
      <c r="E26" s="39">
        <v>0.6398263888888889</v>
      </c>
      <c r="F26" s="38">
        <f t="shared" si="1"/>
        <v>0.07732638888888888</v>
      </c>
      <c r="G26" s="38">
        <f>F26/data!$B$8</f>
        <v>0.0074339761051373954</v>
      </c>
      <c r="H26" s="38">
        <f>'stage 5'!G26+'stage 6'!F26</f>
        <v>0.33550925925925923</v>
      </c>
      <c r="I26" s="40">
        <f t="shared" si="2"/>
        <v>26</v>
      </c>
      <c r="J26" s="40">
        <f t="shared" si="0"/>
        <v>33</v>
      </c>
    </row>
    <row r="27" spans="1:10" ht="12.75">
      <c r="A27" s="48">
        <v>49</v>
      </c>
      <c r="B27" s="37" t="s">
        <v>80</v>
      </c>
      <c r="C27" s="40" t="s">
        <v>53</v>
      </c>
      <c r="D27" s="41">
        <f>IF(C27="Y",TEXT($B$5,"hh:mm:ss"),'stage 5'!D27)</f>
        <v>0.549849537037037</v>
      </c>
      <c r="E27" s="39">
        <v>0.6020949074074075</v>
      </c>
      <c r="F27" s="38">
        <f t="shared" si="1"/>
        <v>0.05224537037037047</v>
      </c>
      <c r="G27" s="38">
        <f>F27/data!$B$8</f>
        <v>0.005022746316208692</v>
      </c>
      <c r="H27" s="38">
        <f>'stage 5'!G27+'stage 6'!F27</f>
        <v>0.28959490740740745</v>
      </c>
      <c r="I27" s="40">
        <f t="shared" si="2"/>
        <v>11</v>
      </c>
      <c r="J27" s="40">
        <f t="shared" si="0"/>
        <v>9</v>
      </c>
    </row>
    <row r="28" spans="1:10" ht="12.75">
      <c r="A28" s="48">
        <v>50</v>
      </c>
      <c r="B28" s="37" t="s">
        <v>62</v>
      </c>
      <c r="C28" s="40" t="s">
        <v>53</v>
      </c>
      <c r="D28" s="41">
        <f>IF(C28="Y",TEXT($B$5,"hh:mm:ss"),'stage 5'!D28)</f>
        <v>0.5179976851851852</v>
      </c>
      <c r="E28" s="39">
        <v>0.5763425925925926</v>
      </c>
      <c r="F28" s="38">
        <f t="shared" si="1"/>
        <v>0.05834490740740739</v>
      </c>
      <c r="G28" s="38">
        <f>F28/data!$B$8</f>
        <v>0.0056091413779370755</v>
      </c>
      <c r="H28" s="38">
        <f>'stage 5'!G28+'stage 6'!F28</f>
        <v>0.2638425925925926</v>
      </c>
      <c r="I28" s="40">
        <f t="shared" si="2"/>
        <v>3</v>
      </c>
      <c r="J28" s="40">
        <f t="shared" si="0"/>
        <v>13</v>
      </c>
    </row>
    <row r="29" spans="1:10" ht="12.75">
      <c r="A29" s="48">
        <v>72</v>
      </c>
      <c r="B29" s="37" t="s">
        <v>68</v>
      </c>
      <c r="C29" s="40" t="s">
        <v>91</v>
      </c>
      <c r="D29" s="41" t="str">
        <f>IF(C29="Y",TEXT($B$5,"hh:mm:ss"),'stage 5'!D29)</f>
        <v>13:30:00</v>
      </c>
      <c r="E29" s="39">
        <v>0.6434027777777778</v>
      </c>
      <c r="F29" s="38">
        <f t="shared" si="1"/>
        <v>0.08090277777777777</v>
      </c>
      <c r="G29" s="38">
        <f>F29/data!$B$8</f>
        <v>0.007777801672640383</v>
      </c>
      <c r="H29" s="38">
        <f>'stage 5'!G29+'stage 6'!F29</f>
        <v>0.37012731481481487</v>
      </c>
      <c r="I29" s="40">
        <f t="shared" si="2"/>
        <v>33</v>
      </c>
      <c r="J29" s="40">
        <f t="shared" si="0"/>
        <v>34</v>
      </c>
    </row>
    <row r="30" spans="1:10" ht="12.75">
      <c r="A30" s="47">
        <v>73</v>
      </c>
      <c r="B30" s="37" t="s">
        <v>64</v>
      </c>
      <c r="C30" s="40" t="s">
        <v>91</v>
      </c>
      <c r="D30" s="41" t="str">
        <f>IF(C30="Y",TEXT($B$5,"hh:mm:ss"),'stage 5'!D30)</f>
        <v>13:30:00</v>
      </c>
      <c r="E30" s="39">
        <v>0.6119212962962963</v>
      </c>
      <c r="F30" s="38">
        <f t="shared" si="1"/>
        <v>0.049421296296296324</v>
      </c>
      <c r="G30" s="38">
        <f>F30/data!$B$8</f>
        <v>0.00475124651533254</v>
      </c>
      <c r="H30" s="38">
        <f>'stage 5'!G30+'stage 6'!F30</f>
        <v>0.30011574074074077</v>
      </c>
      <c r="I30" s="40">
        <f t="shared" si="2"/>
        <v>14</v>
      </c>
      <c r="J30" s="40">
        <f t="shared" si="0"/>
        <v>4</v>
      </c>
    </row>
    <row r="31" spans="1:10" ht="12.75">
      <c r="A31" s="48">
        <v>74</v>
      </c>
      <c r="B31" s="37" t="s">
        <v>77</v>
      </c>
      <c r="C31" s="40" t="s">
        <v>53</v>
      </c>
      <c r="D31" s="41">
        <f>IF(C31="Y",TEXT($B$5,"hh:mm:ss"),'stage 5'!D31)</f>
        <v>0.5384143518518518</v>
      </c>
      <c r="E31" s="39">
        <v>0.5847916666666667</v>
      </c>
      <c r="F31" s="38">
        <f t="shared" si="1"/>
        <v>0.046377314814814885</v>
      </c>
      <c r="G31" s="38">
        <f>F31/data!$B$8</f>
        <v>0.004458605336519323</v>
      </c>
      <c r="H31" s="38">
        <f>'stage 5'!G31+'stage 6'!F31</f>
        <v>0.2722916666666667</v>
      </c>
      <c r="I31" s="40">
        <f t="shared" si="2"/>
        <v>5</v>
      </c>
      <c r="J31" s="40">
        <f t="shared" si="0"/>
        <v>1</v>
      </c>
    </row>
    <row r="32" spans="1:10" ht="12.75">
      <c r="A32" s="48">
        <v>75</v>
      </c>
      <c r="B32" s="37" t="s">
        <v>49</v>
      </c>
      <c r="C32" s="40" t="s">
        <v>53</v>
      </c>
      <c r="D32" s="41">
        <f>IF(C32="Y",TEXT($B$5,"hh:mm:ss"),'stage 5'!D32)</f>
        <v>0.5305902777777778</v>
      </c>
      <c r="E32" s="39">
        <v>0.5818865740740741</v>
      </c>
      <c r="F32" s="38">
        <f t="shared" si="1"/>
        <v>0.051296296296296284</v>
      </c>
      <c r="G32" s="38">
        <f>F32/data!$B$8</f>
        <v>0.004931504579848665</v>
      </c>
      <c r="H32" s="38">
        <f>'stage 5'!G32+'stage 6'!F32</f>
        <v>0.26938657407407407</v>
      </c>
      <c r="I32" s="40">
        <f t="shared" si="2"/>
        <v>4</v>
      </c>
      <c r="J32" s="40">
        <f aca="true" t="shared" si="3" ref="J32:J41">RANK(F32,F$7:F$42,3)</f>
        <v>7</v>
      </c>
    </row>
    <row r="33" spans="1:10" ht="12.75">
      <c r="A33" s="48">
        <v>76</v>
      </c>
      <c r="B33" s="37" t="s">
        <v>50</v>
      </c>
      <c r="C33" s="40" t="s">
        <v>91</v>
      </c>
      <c r="D33" s="41" t="str">
        <f>IF(C33="Y",TEXT($B$5,"hh:mm:ss"),'stage 5'!D33)</f>
        <v>13:30:00</v>
      </c>
      <c r="E33" s="39">
        <v>0.6124421296296296</v>
      </c>
      <c r="F33" s="38">
        <f>E33-D33</f>
        <v>0.04994212962962963</v>
      </c>
      <c r="G33" s="38">
        <f>F33/data!$B$8</f>
        <v>0.004801318199920351</v>
      </c>
      <c r="H33" s="38">
        <f>'stage 5'!G33+'stage 6'!F33</f>
        <v>0.31821759259259264</v>
      </c>
      <c r="I33" s="40">
        <f aca="true" t="shared" si="4" ref="I33:I41">RANK(H33,H$7:H$42,3)</f>
        <v>21</v>
      </c>
      <c r="J33" s="40">
        <f t="shared" si="3"/>
        <v>6</v>
      </c>
    </row>
    <row r="34" spans="1:10" ht="12.75">
      <c r="A34" s="48">
        <v>77</v>
      </c>
      <c r="B34" s="37" t="s">
        <v>66</v>
      </c>
      <c r="C34" s="40" t="s">
        <v>91</v>
      </c>
      <c r="D34" s="41" t="str">
        <f>IF(C34="Y",TEXT($B$5,"hh:mm:ss"),'stage 5'!D34)</f>
        <v>13:30:00</v>
      </c>
      <c r="E34" s="39">
        <v>0.6365625</v>
      </c>
      <c r="F34" s="38">
        <f>E34-D34</f>
        <v>0.07406250000000003</v>
      </c>
      <c r="G34" s="38">
        <f>F34/data!$B$8</f>
        <v>0.007120193548387101</v>
      </c>
      <c r="H34" s="38">
        <f>'stage 5'!G34+'stage 6'!F34</f>
        <v>0.3916087962962963</v>
      </c>
      <c r="I34" s="40">
        <f t="shared" si="4"/>
        <v>35</v>
      </c>
      <c r="J34" s="40">
        <f t="shared" si="3"/>
        <v>31</v>
      </c>
    </row>
    <row r="35" spans="1:10" ht="12.75">
      <c r="A35" s="48">
        <v>78</v>
      </c>
      <c r="B35" s="37" t="s">
        <v>19</v>
      </c>
      <c r="C35" s="40" t="s">
        <v>53</v>
      </c>
      <c r="D35" s="41">
        <f>IF(C35="Y",TEXT($B$5,"hh:mm:ss"),'stage 5'!D35)</f>
        <v>0.5166782407407408</v>
      </c>
      <c r="E35" s="39">
        <v>0.5665393518518519</v>
      </c>
      <c r="F35" s="38">
        <f>E35-D35</f>
        <v>0.049861111111111134</v>
      </c>
      <c r="G35" s="38">
        <f>F35/data!$B$8</f>
        <v>0.004793529271206694</v>
      </c>
      <c r="H35" s="38">
        <f>'stage 5'!G35+'stage 6'!F35</f>
        <v>0.2540393518518519</v>
      </c>
      <c r="I35" s="40">
        <f t="shared" si="4"/>
        <v>2</v>
      </c>
      <c r="J35" s="40">
        <f t="shared" si="3"/>
        <v>5</v>
      </c>
    </row>
    <row r="36" spans="1:10" ht="12.75">
      <c r="A36" s="48">
        <v>79</v>
      </c>
      <c r="B36" s="37" t="s">
        <v>20</v>
      </c>
      <c r="C36" s="40" t="s">
        <v>91</v>
      </c>
      <c r="D36" s="41" t="str">
        <f>IF(C36="Y",TEXT($B$5,"hh:mm:ss"),'stage 5'!D36)</f>
        <v>13:30:00</v>
      </c>
      <c r="E36" s="39">
        <v>0.6295949074074074</v>
      </c>
      <c r="F36" s="38">
        <f aca="true" t="shared" si="5" ref="F36:F41">E36-D36</f>
        <v>0.06709490740740742</v>
      </c>
      <c r="G36" s="38">
        <f>F36/data!$B$8</f>
        <v>0.006450345679012348</v>
      </c>
      <c r="H36" s="38">
        <f>'stage 5'!G36+'stage 6'!F36</f>
        <v>0.3324421296296297</v>
      </c>
      <c r="I36" s="40">
        <f t="shared" si="4"/>
        <v>25</v>
      </c>
      <c r="J36" s="40">
        <f t="shared" si="3"/>
        <v>24</v>
      </c>
    </row>
    <row r="37" spans="1:10" ht="12.75">
      <c r="A37" s="48">
        <v>80</v>
      </c>
      <c r="B37" s="37" t="s">
        <v>56</v>
      </c>
      <c r="C37" s="40" t="s">
        <v>91</v>
      </c>
      <c r="D37" s="41" t="str">
        <f>IF(C37="Y",TEXT($B$5,"hh:mm:ss"),'stage 5'!D37)</f>
        <v>13:30:00</v>
      </c>
      <c r="E37" s="39">
        <v>0.6228240740740741</v>
      </c>
      <c r="F37" s="38">
        <f t="shared" si="5"/>
        <v>0.06032407407407414</v>
      </c>
      <c r="G37" s="38">
        <f>F37/data!$B$8</f>
        <v>0.005799413779370776</v>
      </c>
      <c r="H37" s="38">
        <f>'stage 5'!G37+'stage 6'!F37</f>
        <v>0.3392361111111112</v>
      </c>
      <c r="I37" s="40">
        <f t="shared" si="4"/>
        <v>27</v>
      </c>
      <c r="J37" s="40">
        <f t="shared" si="3"/>
        <v>15</v>
      </c>
    </row>
    <row r="38" spans="1:10" ht="12.75">
      <c r="A38" s="48">
        <v>81</v>
      </c>
      <c r="B38" s="37" t="s">
        <v>57</v>
      </c>
      <c r="C38" s="40" t="s">
        <v>53</v>
      </c>
      <c r="D38" s="41">
        <f>IF(C38="Y",TEXT($B$5,"hh:mm:ss"),'stage 5'!D38)</f>
        <v>0.5515972222222222</v>
      </c>
      <c r="E38" s="39">
        <v>0.6121180555555555</v>
      </c>
      <c r="F38" s="38">
        <f t="shared" si="5"/>
        <v>0.06052083333333336</v>
      </c>
      <c r="G38" s="38">
        <f>F38/data!$B$8</f>
        <v>0.005818329749103946</v>
      </c>
      <c r="H38" s="38">
        <f>'stage 5'!G38+'stage 6'!F38</f>
        <v>0.29961805555555554</v>
      </c>
      <c r="I38" s="40">
        <f t="shared" si="4"/>
        <v>13</v>
      </c>
      <c r="J38" s="40">
        <f t="shared" si="3"/>
        <v>17</v>
      </c>
    </row>
    <row r="39" spans="1:10" ht="12.75">
      <c r="A39" s="48">
        <v>82</v>
      </c>
      <c r="B39" s="37" t="s">
        <v>74</v>
      </c>
      <c r="C39" s="40" t="s">
        <v>53</v>
      </c>
      <c r="D39" s="41">
        <f>IF(C39="Y",TEXT($B$5,"hh:mm:ss"),'stage 5'!D39)</f>
        <v>0.5441550925925925</v>
      </c>
      <c r="E39" s="39">
        <v>0.6396759259259259</v>
      </c>
      <c r="F39" s="38">
        <f t="shared" si="5"/>
        <v>0.09552083333333339</v>
      </c>
      <c r="G39" s="38">
        <f>F39/data!$B$8</f>
        <v>0.009183146953405025</v>
      </c>
      <c r="H39" s="38">
        <f>'stage 5'!G39+'stage 6'!F39</f>
        <v>0.3271759259259259</v>
      </c>
      <c r="I39" s="40">
        <f t="shared" si="4"/>
        <v>23</v>
      </c>
      <c r="J39" s="40">
        <f t="shared" si="3"/>
        <v>35</v>
      </c>
    </row>
    <row r="40" spans="1:10" ht="12.75">
      <c r="A40" s="48">
        <v>83</v>
      </c>
      <c r="B40" s="37" t="s">
        <v>75</v>
      </c>
      <c r="C40" s="40" t="s">
        <v>91</v>
      </c>
      <c r="D40" s="41" t="str">
        <f>IF(C40="Y",TEXT($B$5,"hh:mm:ss"),'stage 5'!D40)</f>
        <v>13:30:00</v>
      </c>
      <c r="E40" s="39">
        <v>0.6188773148148148</v>
      </c>
      <c r="F40" s="38">
        <f t="shared" si="5"/>
        <v>0.05637731481481478</v>
      </c>
      <c r="G40" s="38">
        <f>F40/data!$B$8</f>
        <v>0.005419981680605334</v>
      </c>
      <c r="H40" s="38">
        <f>'stage 5'!G40+'stage 6'!F40</f>
        <v>0.3315625</v>
      </c>
      <c r="I40" s="40">
        <f t="shared" si="4"/>
        <v>24</v>
      </c>
      <c r="J40" s="40">
        <f t="shared" si="3"/>
        <v>12</v>
      </c>
    </row>
    <row r="41" spans="1:10" ht="12.75">
      <c r="A41" s="48">
        <v>84</v>
      </c>
      <c r="B41" s="37" t="s">
        <v>76</v>
      </c>
      <c r="C41" s="40" t="s">
        <v>91</v>
      </c>
      <c r="D41" s="41" t="str">
        <f>IF(C41="Y",TEXT($B$5,"hh:mm:ss"),'stage 5'!D41)</f>
        <v>13:30:00</v>
      </c>
      <c r="E41" s="39">
        <v>0.6256018518518519</v>
      </c>
      <c r="F41" s="38">
        <f t="shared" si="5"/>
        <v>0.06310185185185191</v>
      </c>
      <c r="G41" s="38">
        <f>F41/data!$B$8</f>
        <v>0.006066462763839114</v>
      </c>
      <c r="H41" s="38">
        <f>'stage 5'!G41+'stage 6'!F41</f>
        <v>0.3152083333333334</v>
      </c>
      <c r="I41" s="40">
        <f t="shared" si="4"/>
        <v>19</v>
      </c>
      <c r="J41" s="40">
        <f t="shared" si="3"/>
        <v>22</v>
      </c>
    </row>
    <row r="42" spans="2:10" ht="12.75">
      <c r="B42" s="28"/>
      <c r="C42" s="29"/>
      <c r="D42" s="30"/>
      <c r="E42" s="27"/>
      <c r="F42" s="27"/>
      <c r="G42" s="27"/>
      <c r="H42" s="24"/>
      <c r="I42" s="23"/>
      <c r="J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48"/>
  <sheetViews>
    <sheetView workbookViewId="0" topLeftCell="A1">
      <selection activeCell="D35" sqref="D35"/>
    </sheetView>
  </sheetViews>
  <sheetFormatPr defaultColWidth="9.140625" defaultRowHeight="12.75"/>
  <cols>
    <col min="1" max="1" width="14.00390625" style="0" bestFit="1" customWidth="1"/>
    <col min="2" max="2" width="31.00390625" style="0" bestFit="1" customWidth="1"/>
    <col min="3" max="3" width="10.57421875" style="0" bestFit="1" customWidth="1"/>
    <col min="4" max="4" width="11.7109375" style="0" bestFit="1" customWidth="1"/>
    <col min="5" max="5" width="7.140625" style="0" bestFit="1" customWidth="1"/>
    <col min="6" max="6" width="8.57421875" style="0" bestFit="1" customWidth="1"/>
    <col min="7" max="7" width="11.28125" style="0" customWidth="1"/>
    <col min="8" max="8" width="12.5742187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7</v>
      </c>
    </row>
    <row r="4" spans="1:2" ht="12.75">
      <c r="A4" s="3" t="s">
        <v>2</v>
      </c>
      <c r="B4" s="3" t="s">
        <v>33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6'!E7</f>
        <v>0.5921412037037037</v>
      </c>
      <c r="D7" s="39">
        <v>0.6368634259259259</v>
      </c>
      <c r="E7" s="38">
        <f>D7-C7</f>
        <v>0.04472222222222222</v>
      </c>
      <c r="F7" s="38">
        <f>E7/data!$B$9</f>
        <v>0.004933066483893077</v>
      </c>
      <c r="G7" s="38">
        <f>'stage 6'!H7+'stage 7'!E7</f>
        <v>0.32436342592592593</v>
      </c>
      <c r="H7" s="40">
        <f>RANK(G7,G$7:G$42,3)</f>
        <v>7</v>
      </c>
      <c r="I7" s="40">
        <f>RANK(E7,E$7:E$42,3)</f>
        <v>5</v>
      </c>
    </row>
    <row r="8" spans="1:9" ht="12.75">
      <c r="A8" s="48">
        <v>30</v>
      </c>
      <c r="B8" s="37" t="s">
        <v>17</v>
      </c>
      <c r="C8" s="38">
        <f>'stage 6'!E8</f>
        <v>0.6349421296296297</v>
      </c>
      <c r="D8" s="39">
        <v>0.6971527777777777</v>
      </c>
      <c r="E8" s="38">
        <f>D8-C8</f>
        <v>0.06221064814814803</v>
      </c>
      <c r="F8" s="38">
        <f>E8/data!$B$9</f>
        <v>0.0068621201736348975</v>
      </c>
      <c r="G8" s="38">
        <f>'stage 6'!H8+'stage 7'!E8</f>
        <v>0.42833333333333334</v>
      </c>
      <c r="H8" s="40">
        <f>RANK(G8,G$7:G$42,3)</f>
        <v>32</v>
      </c>
      <c r="I8" s="40">
        <f>RANK(E8,E$7:E$42,3)</f>
        <v>32</v>
      </c>
    </row>
    <row r="9" spans="1:9" ht="12.75">
      <c r="A9" s="48">
        <v>31</v>
      </c>
      <c r="B9" s="37" t="s">
        <v>18</v>
      </c>
      <c r="C9" s="38">
        <f>'stage 6'!E9</f>
        <v>0.585</v>
      </c>
      <c r="D9" s="39">
        <v>0.6335532407407407</v>
      </c>
      <c r="E9" s="38">
        <f>D9-C9</f>
        <v>0.048553240740740744</v>
      </c>
      <c r="F9" s="38">
        <f>E9/data!$B$9</f>
        <v>0.005355645419236921</v>
      </c>
      <c r="G9" s="38">
        <f>'stage 6'!H9+'stage 7'!E9</f>
        <v>0.3210532407407407</v>
      </c>
      <c r="H9" s="40">
        <f>RANK(G9,G$7:G$42,3)</f>
        <v>6</v>
      </c>
      <c r="I9" s="40">
        <f>RANK(E9,E$7:E$42,3)</f>
        <v>12</v>
      </c>
    </row>
    <row r="10" spans="1:9" ht="12.75">
      <c r="A10" s="48">
        <v>32</v>
      </c>
      <c r="B10" s="37" t="s">
        <v>45</v>
      </c>
      <c r="C10" s="38">
        <f>'stage 6'!E10</f>
        <v>0.6232175925925926</v>
      </c>
      <c r="D10" s="39">
        <v>0.6751273148148148</v>
      </c>
      <c r="E10" s="38">
        <f>D10-C10</f>
        <v>0.05190972222222223</v>
      </c>
      <c r="F10" s="38">
        <f>E10/data!$B$9</f>
        <v>0.005725880740233038</v>
      </c>
      <c r="G10" s="38">
        <f>'stage 6'!H10+'stage 7'!E10</f>
        <v>0.3626273148148148</v>
      </c>
      <c r="H10" s="40">
        <f>RANK(G10,G$7:G$42,3)</f>
        <v>17</v>
      </c>
      <c r="I10" s="40">
        <f>RANK(E10,E$7:E$42,3)</f>
        <v>18</v>
      </c>
    </row>
    <row r="11" spans="1:9" ht="12.75">
      <c r="A11" s="48">
        <v>33</v>
      </c>
      <c r="B11" s="37" t="s">
        <v>16</v>
      </c>
      <c r="C11" s="38">
        <f>'stage 6'!E11</f>
        <v>0.5948842592592593</v>
      </c>
      <c r="D11" s="39">
        <v>0.6485300925925926</v>
      </c>
      <c r="E11" s="38">
        <f>D11-C11</f>
        <v>0.05364583333333339</v>
      </c>
      <c r="F11" s="38">
        <f>E11/data!$B$9</f>
        <v>0.005917381768334483</v>
      </c>
      <c r="G11" s="38">
        <f>'stage 6'!H11+'stage 7'!E11</f>
        <v>0.33603009259259264</v>
      </c>
      <c r="H11" s="40">
        <f>RANK(G11,G$7:G$42,3)</f>
        <v>10</v>
      </c>
      <c r="I11" s="40">
        <f>RANK(E11,E$7:E$42,3)</f>
        <v>21</v>
      </c>
    </row>
    <row r="12" spans="1:9" ht="12.75">
      <c r="A12" s="48">
        <v>34</v>
      </c>
      <c r="B12" s="37" t="s">
        <v>67</v>
      </c>
      <c r="C12" s="38">
        <f>'stage 6'!E12</f>
        <v>0.5926736111111112</v>
      </c>
      <c r="D12" s="39">
        <v>0.640150462962963</v>
      </c>
      <c r="E12" s="38">
        <f aca="true" t="shared" si="0" ref="E12:E32">D12-C12</f>
        <v>0.0474768518518518</v>
      </c>
      <c r="F12" s="38">
        <f>E12/data!$B$9</f>
        <v>0.005236914781814023</v>
      </c>
      <c r="G12" s="38">
        <f>'stage 6'!H12+'stage 7'!E12</f>
        <v>0.32765046296296296</v>
      </c>
      <c r="H12" s="40">
        <f aca="true" t="shared" si="1" ref="H12:H32">RANK(G12,G$7:G$42,3)</f>
        <v>9</v>
      </c>
      <c r="I12" s="40">
        <f aca="true" t="shared" si="2" ref="I12:I32">RANK(E12,E$7:E$42,3)</f>
        <v>11</v>
      </c>
    </row>
    <row r="13" spans="1:9" ht="12.75">
      <c r="A13" s="48">
        <v>35</v>
      </c>
      <c r="B13" s="37" t="s">
        <v>69</v>
      </c>
      <c r="C13" s="38">
        <f>'stage 6'!E13</f>
        <v>0.6161342592592592</v>
      </c>
      <c r="D13" s="39">
        <v>0.6791666666666667</v>
      </c>
      <c r="E13" s="38">
        <f t="shared" si="0"/>
        <v>0.06303240740740745</v>
      </c>
      <c r="F13" s="38">
        <f>E13/data!$B$9</f>
        <v>0.00695276399360293</v>
      </c>
      <c r="G13" s="38">
        <f>'stage 6'!H13+'stage 7'!E13</f>
        <v>0.3666666666666667</v>
      </c>
      <c r="H13" s="40">
        <f t="shared" si="1"/>
        <v>18</v>
      </c>
      <c r="I13" s="40">
        <f t="shared" si="2"/>
        <v>34</v>
      </c>
    </row>
    <row r="14" spans="1:9" ht="12.75">
      <c r="A14" s="48">
        <v>36</v>
      </c>
      <c r="B14" s="37" t="s">
        <v>70</v>
      </c>
      <c r="C14" s="38">
        <f>'stage 6'!E14</f>
        <v>0.591875</v>
      </c>
      <c r="D14" s="39">
        <v>0.6375925925925926</v>
      </c>
      <c r="E14" s="38">
        <f t="shared" si="0"/>
        <v>0.04571759259259256</v>
      </c>
      <c r="F14" s="38">
        <f>E14/data!$B$9</f>
        <v>0.005042860406671233</v>
      </c>
      <c r="G14" s="38">
        <f>'stage 6'!H14+'stage 7'!E14</f>
        <v>0.3250925925925926</v>
      </c>
      <c r="H14" s="40">
        <f t="shared" si="1"/>
        <v>8</v>
      </c>
      <c r="I14" s="40">
        <f t="shared" si="2"/>
        <v>7</v>
      </c>
    </row>
    <row r="15" spans="1:9" ht="12.75">
      <c r="A15" s="48">
        <v>37</v>
      </c>
      <c r="B15" s="37" t="s">
        <v>71</v>
      </c>
      <c r="C15" s="38">
        <f>'stage 6'!E15</f>
        <v>0.6229976851851852</v>
      </c>
      <c r="D15" s="39">
        <v>0.6762731481481481</v>
      </c>
      <c r="E15" s="38">
        <f t="shared" si="0"/>
        <v>0.05327546296296293</v>
      </c>
      <c r="F15" s="38">
        <f>E15/data!$B$9</f>
        <v>0.005876528215672832</v>
      </c>
      <c r="G15" s="38">
        <f>'stage 6'!H15+'stage 7'!E15</f>
        <v>0.3707175925925925</v>
      </c>
      <c r="H15" s="40">
        <f t="shared" si="1"/>
        <v>21</v>
      </c>
      <c r="I15" s="40">
        <f t="shared" si="2"/>
        <v>20</v>
      </c>
    </row>
    <row r="16" spans="1:9" ht="12.75">
      <c r="A16" s="48">
        <v>38</v>
      </c>
      <c r="B16" s="40" t="s">
        <v>21</v>
      </c>
      <c r="C16" s="38">
        <f>'stage 6'!E16</f>
        <v>0.563136574074074</v>
      </c>
      <c r="D16" s="39">
        <v>0.6059490740740741</v>
      </c>
      <c r="E16" s="38">
        <f t="shared" si="0"/>
        <v>0.04281250000000003</v>
      </c>
      <c r="F16" s="38">
        <f>E16/data!$B$9</f>
        <v>0.004722415352981498</v>
      </c>
      <c r="G16" s="38">
        <f>'stage 6'!H16+'stage 7'!E16</f>
        <v>0.29344907407407406</v>
      </c>
      <c r="H16" s="40">
        <f t="shared" si="1"/>
        <v>1</v>
      </c>
      <c r="I16" s="40">
        <f t="shared" si="2"/>
        <v>3</v>
      </c>
    </row>
    <row r="17" spans="1:9" ht="12.75">
      <c r="A17" s="48">
        <v>39</v>
      </c>
      <c r="B17" s="40" t="s">
        <v>15</v>
      </c>
      <c r="C17" s="38">
        <f>'stage 6'!E17</f>
        <v>0.6148148148148148</v>
      </c>
      <c r="D17" s="39">
        <v>0.6644791666666666</v>
      </c>
      <c r="E17" s="38">
        <f t="shared" si="0"/>
        <v>0.04966435185185181</v>
      </c>
      <c r="F17" s="38">
        <f>E17/data!$B$9</f>
        <v>0.005478206077221837</v>
      </c>
      <c r="G17" s="38">
        <f>'stage 6'!H17+'stage 7'!E17</f>
        <v>0.3519791666666666</v>
      </c>
      <c r="H17" s="40">
        <f t="shared" si="1"/>
        <v>15</v>
      </c>
      <c r="I17" s="40">
        <f t="shared" si="2"/>
        <v>14</v>
      </c>
    </row>
    <row r="18" spans="1:9" ht="12.75">
      <c r="A18" s="48">
        <v>40</v>
      </c>
      <c r="B18" s="37" t="s">
        <v>87</v>
      </c>
      <c r="C18" s="38">
        <f>'stage 6'!E18</f>
        <v>0.6193055555555556</v>
      </c>
      <c r="D18" s="39">
        <v>0.6731944444444444</v>
      </c>
      <c r="E18" s="38">
        <f t="shared" si="0"/>
        <v>0.053888888888888875</v>
      </c>
      <c r="F18" s="38">
        <f>E18/data!$B$9</f>
        <v>0.005944191912268676</v>
      </c>
      <c r="G18" s="38">
        <f>'stage 6'!H18+'stage 7'!E18</f>
        <v>0.36069444444444443</v>
      </c>
      <c r="H18" s="40">
        <f t="shared" si="1"/>
        <v>16</v>
      </c>
      <c r="I18" s="40">
        <f t="shared" si="2"/>
        <v>23</v>
      </c>
    </row>
    <row r="19" spans="1:9" ht="12.75">
      <c r="A19" s="48">
        <v>41</v>
      </c>
      <c r="B19" s="37" t="s">
        <v>88</v>
      </c>
      <c r="C19" s="38">
        <f>'stage 6'!E19</f>
        <v>0.6214699074074074</v>
      </c>
      <c r="D19" s="39">
        <v>0.6723842592592592</v>
      </c>
      <c r="E19" s="38">
        <f t="shared" si="0"/>
        <v>0.05091435185185178</v>
      </c>
      <c r="F19" s="38">
        <f>E19/data!$B$9</f>
        <v>0.0056160868174548705</v>
      </c>
      <c r="G19" s="38">
        <f>'stage 6'!H19+'stage 7'!E19</f>
        <v>0.36950231481481466</v>
      </c>
      <c r="H19" s="40">
        <f t="shared" si="1"/>
        <v>20</v>
      </c>
      <c r="I19" s="40">
        <f t="shared" si="2"/>
        <v>15</v>
      </c>
    </row>
    <row r="20" spans="1:9" ht="12.75">
      <c r="A20" s="48">
        <v>42</v>
      </c>
      <c r="B20" s="37" t="s">
        <v>63</v>
      </c>
      <c r="C20" s="38">
        <f>'stage 6'!E20</f>
        <v>0.6329745370370371</v>
      </c>
      <c r="D20" s="39">
        <v>0.6914699074074074</v>
      </c>
      <c r="E20" s="38">
        <f t="shared" si="0"/>
        <v>0.058495370370370336</v>
      </c>
      <c r="F20" s="38">
        <f>E20/data!$B$9</f>
        <v>0.006452307973497827</v>
      </c>
      <c r="G20" s="38">
        <f>'stage 6'!H20+'stage 7'!E20</f>
        <v>0.41282407407407407</v>
      </c>
      <c r="H20" s="40">
        <f t="shared" si="1"/>
        <v>29</v>
      </c>
      <c r="I20" s="40">
        <f t="shared" si="2"/>
        <v>29</v>
      </c>
    </row>
    <row r="21" spans="1:9" ht="12.75">
      <c r="A21" s="48">
        <v>43</v>
      </c>
      <c r="B21" s="37" t="s">
        <v>72</v>
      </c>
      <c r="C21" s="38">
        <f>'stage 6'!E21</f>
        <v>0.6256481481481482</v>
      </c>
      <c r="D21" s="39">
        <v>0.6771296296296296</v>
      </c>
      <c r="E21" s="38">
        <f t="shared" si="0"/>
        <v>0.05148148148148146</v>
      </c>
      <c r="F21" s="38">
        <f>E21/data!$B$9</f>
        <v>0.005678643819968013</v>
      </c>
      <c r="G21" s="38">
        <f>'stage 6'!H21+'stage 7'!E21</f>
        <v>0.39254629629629634</v>
      </c>
      <c r="H21" s="40">
        <f t="shared" si="1"/>
        <v>26</v>
      </c>
      <c r="I21" s="40">
        <f t="shared" si="2"/>
        <v>17</v>
      </c>
    </row>
    <row r="22" spans="1:9" ht="12.75">
      <c r="A22" s="48">
        <v>44</v>
      </c>
      <c r="B22" s="37" t="s">
        <v>73</v>
      </c>
      <c r="C22" s="38">
        <f>'stage 6'!E22</f>
        <v>0.6318055555555556</v>
      </c>
      <c r="D22" s="39">
        <v>0.6959953703703704</v>
      </c>
      <c r="E22" s="38">
        <f t="shared" si="0"/>
        <v>0.06418981481481478</v>
      </c>
      <c r="F22" s="38">
        <f>E22/data!$B$9</f>
        <v>0.007080431345670548</v>
      </c>
      <c r="G22" s="38">
        <f>'stage 6'!H22+'stage 7'!E22</f>
        <v>0.4215972222222223</v>
      </c>
      <c r="H22" s="40">
        <f t="shared" si="1"/>
        <v>30</v>
      </c>
      <c r="I22" s="40">
        <f t="shared" si="2"/>
        <v>35</v>
      </c>
    </row>
    <row r="23" spans="1:9" ht="12.75">
      <c r="A23" s="48">
        <v>45</v>
      </c>
      <c r="B23" s="37" t="s">
        <v>79</v>
      </c>
      <c r="C23" s="38">
        <f>'stage 6'!E23</f>
        <v>0.6314930555555556</v>
      </c>
      <c r="D23" s="39">
        <v>0.6853356481481482</v>
      </c>
      <c r="E23" s="38">
        <f t="shared" si="0"/>
        <v>0.05384259259259261</v>
      </c>
      <c r="F23" s="38">
        <f>E23/data!$B$9</f>
        <v>0.005939085218185975</v>
      </c>
      <c r="G23" s="38">
        <f>'stage 6'!H23+'stage 7'!E23</f>
        <v>0.43942129629629634</v>
      </c>
      <c r="H23" s="40">
        <f t="shared" si="1"/>
        <v>34</v>
      </c>
      <c r="I23" s="40">
        <f t="shared" si="2"/>
        <v>22</v>
      </c>
    </row>
    <row r="24" spans="1:9" ht="12.75">
      <c r="A24" s="48">
        <v>46</v>
      </c>
      <c r="B24" s="37" t="s">
        <v>48</v>
      </c>
      <c r="C24" s="38">
        <f>'stage 6'!E24</f>
        <v>0.6073958333333334</v>
      </c>
      <c r="D24" s="39">
        <v>0.6586458333333333</v>
      </c>
      <c r="E24" s="38">
        <f t="shared" si="0"/>
        <v>0.05124999999999991</v>
      </c>
      <c r="F24" s="38">
        <f>E24/data!$B$9</f>
        <v>0.005653110349554479</v>
      </c>
      <c r="G24" s="38">
        <f>'stage 6'!H24+'stage 7'!E24</f>
        <v>0.34614583333333326</v>
      </c>
      <c r="H24" s="40">
        <f t="shared" si="1"/>
        <v>13</v>
      </c>
      <c r="I24" s="40">
        <f t="shared" si="2"/>
        <v>16</v>
      </c>
    </row>
    <row r="25" spans="1:9" ht="12.75">
      <c r="A25" s="48">
        <v>47</v>
      </c>
      <c r="B25" s="37" t="s">
        <v>78</v>
      </c>
      <c r="C25" s="38">
        <f>'stage 6'!E25</f>
        <v>0.6384606481481482</v>
      </c>
      <c r="D25" s="39">
        <v>0.7013078703703703</v>
      </c>
      <c r="E25" s="38">
        <f t="shared" si="0"/>
        <v>0.06284722222222217</v>
      </c>
      <c r="F25" s="38">
        <f>E25/data!$B$9</f>
        <v>0.006932337217272099</v>
      </c>
      <c r="G25" s="38">
        <f>'stage 6'!H25+'stage 7'!E25</f>
        <v>0.4271180555555555</v>
      </c>
      <c r="H25" s="40">
        <f t="shared" si="1"/>
        <v>31</v>
      </c>
      <c r="I25" s="40">
        <f t="shared" si="2"/>
        <v>33</v>
      </c>
    </row>
    <row r="26" spans="1:9" ht="12.75">
      <c r="A26" s="48">
        <v>48</v>
      </c>
      <c r="B26" s="37" t="s">
        <v>89</v>
      </c>
      <c r="C26" s="38">
        <f>'stage 6'!E26</f>
        <v>0.6398263888888889</v>
      </c>
      <c r="D26" s="39">
        <v>0.696863425925926</v>
      </c>
      <c r="E26" s="38">
        <f t="shared" si="0"/>
        <v>0.05703703703703711</v>
      </c>
      <c r="F26" s="38">
        <f>E26/data!$B$9</f>
        <v>0.006291447109892629</v>
      </c>
      <c r="G26" s="38">
        <f>'stage 6'!H26+'stage 7'!E26</f>
        <v>0.39254629629629634</v>
      </c>
      <c r="H26" s="40">
        <f t="shared" si="1"/>
        <v>26</v>
      </c>
      <c r="I26" s="40">
        <f t="shared" si="2"/>
        <v>25</v>
      </c>
    </row>
    <row r="27" spans="1:9" ht="12.75">
      <c r="A27" s="48">
        <v>49</v>
      </c>
      <c r="B27" s="37" t="s">
        <v>80</v>
      </c>
      <c r="C27" s="38">
        <f>'stage 6'!E27</f>
        <v>0.6020949074074075</v>
      </c>
      <c r="D27" s="39">
        <v>0.6568402777777778</v>
      </c>
      <c r="E27" s="38">
        <f t="shared" si="0"/>
        <v>0.054745370370370305</v>
      </c>
      <c r="F27" s="38">
        <f>E27/data!$B$9</f>
        <v>0.006038665752798714</v>
      </c>
      <c r="G27" s="38">
        <f>'stage 6'!H27+'stage 7'!E27</f>
        <v>0.34434027777777776</v>
      </c>
      <c r="H27" s="40">
        <f t="shared" si="1"/>
        <v>11</v>
      </c>
      <c r="I27" s="40">
        <f t="shared" si="2"/>
        <v>24</v>
      </c>
    </row>
    <row r="28" spans="1:9" ht="12.75">
      <c r="A28" s="48">
        <v>50</v>
      </c>
      <c r="B28" s="37" t="s">
        <v>62</v>
      </c>
      <c r="C28" s="38">
        <f>'stage 6'!E28</f>
        <v>0.5763425925925926</v>
      </c>
      <c r="D28" s="39">
        <v>0.6230092592592592</v>
      </c>
      <c r="E28" s="38">
        <f t="shared" si="0"/>
        <v>0.046666666666666634</v>
      </c>
      <c r="F28" s="38">
        <f>E28/data!$B$9</f>
        <v>0.005147547635366686</v>
      </c>
      <c r="G28" s="38">
        <f>'stage 6'!H28+'stage 7'!E28</f>
        <v>0.3105092592592592</v>
      </c>
      <c r="H28" s="40">
        <f t="shared" si="1"/>
        <v>3</v>
      </c>
      <c r="I28" s="40">
        <f t="shared" si="2"/>
        <v>10</v>
      </c>
    </row>
    <row r="29" spans="1:9" ht="12.75">
      <c r="A29" s="48">
        <v>72</v>
      </c>
      <c r="B29" s="37" t="s">
        <v>68</v>
      </c>
      <c r="C29" s="38">
        <f>'stage 6'!E29</f>
        <v>0.6434027777777778</v>
      </c>
      <c r="D29" s="39">
        <v>0.7017013888888889</v>
      </c>
      <c r="E29" s="38">
        <f t="shared" si="0"/>
        <v>0.05829861111111112</v>
      </c>
      <c r="F29" s="38">
        <f>E29/data!$B$9</f>
        <v>0.006430604523646335</v>
      </c>
      <c r="G29" s="38">
        <f>'stage 6'!H29+'stage 7'!E29</f>
        <v>0.428425925925926</v>
      </c>
      <c r="H29" s="40">
        <f t="shared" si="1"/>
        <v>33</v>
      </c>
      <c r="I29" s="40">
        <f t="shared" si="2"/>
        <v>28</v>
      </c>
    </row>
    <row r="30" spans="1:9" ht="12.75">
      <c r="A30" s="47">
        <v>73</v>
      </c>
      <c r="B30" s="37" t="s">
        <v>64</v>
      </c>
      <c r="C30" s="38">
        <f>'stage 6'!E30</f>
        <v>0.6119212962962963</v>
      </c>
      <c r="D30" s="39">
        <v>0.6584027777777778</v>
      </c>
      <c r="E30" s="38">
        <f t="shared" si="0"/>
        <v>0.04648148148148146</v>
      </c>
      <c r="F30" s="38">
        <f>E30/data!$B$9</f>
        <v>0.005127120859035867</v>
      </c>
      <c r="G30" s="38">
        <f>'stage 6'!H30+'stage 7'!E30</f>
        <v>0.3465972222222222</v>
      </c>
      <c r="H30" s="40">
        <f t="shared" si="1"/>
        <v>14</v>
      </c>
      <c r="I30" s="40">
        <f t="shared" si="2"/>
        <v>9</v>
      </c>
    </row>
    <row r="31" spans="1:9" ht="12.75">
      <c r="A31" s="48">
        <v>74</v>
      </c>
      <c r="B31" s="37" t="s">
        <v>77</v>
      </c>
      <c r="C31" s="38">
        <f>'stage 6'!E31</f>
        <v>0.5847916666666667</v>
      </c>
      <c r="D31" s="39">
        <v>0.6259606481481481</v>
      </c>
      <c r="E31" s="38">
        <f t="shared" si="0"/>
        <v>0.041168981481481404</v>
      </c>
      <c r="F31" s="38">
        <f>E31/data!$B$9</f>
        <v>0.004541127713045457</v>
      </c>
      <c r="G31" s="38">
        <f>'stage 6'!H31+'stage 7'!E31</f>
        <v>0.3134606481481481</v>
      </c>
      <c r="H31" s="40">
        <f t="shared" si="1"/>
        <v>5</v>
      </c>
      <c r="I31" s="40">
        <f t="shared" si="2"/>
        <v>1</v>
      </c>
    </row>
    <row r="32" spans="1:9" ht="12.75">
      <c r="A32" s="48">
        <v>75</v>
      </c>
      <c r="B32" s="37" t="s">
        <v>49</v>
      </c>
      <c r="C32" s="38">
        <f>'stage 6'!E32</f>
        <v>0.5818865740740741</v>
      </c>
      <c r="D32" s="39">
        <v>0.6232407407407408</v>
      </c>
      <c r="E32" s="38">
        <f t="shared" si="0"/>
        <v>0.04135416666666669</v>
      </c>
      <c r="F32" s="38">
        <f>E32/data!$B$9</f>
        <v>0.004561554489376288</v>
      </c>
      <c r="G32" s="38">
        <f>'stage 6'!H32+'stage 7'!E32</f>
        <v>0.31074074074074076</v>
      </c>
      <c r="H32" s="40">
        <f t="shared" si="1"/>
        <v>4</v>
      </c>
      <c r="I32" s="40">
        <f t="shared" si="2"/>
        <v>2</v>
      </c>
    </row>
    <row r="33" spans="1:9" ht="12.75">
      <c r="A33" s="48">
        <v>76</v>
      </c>
      <c r="B33" s="37" t="s">
        <v>50</v>
      </c>
      <c r="C33" s="38">
        <f>'stage 6'!E33</f>
        <v>0.6124421296296296</v>
      </c>
      <c r="D33" s="39">
        <v>0.6620486111111111</v>
      </c>
      <c r="E33" s="38">
        <f aca="true" t="shared" si="3" ref="E33:E41">D33-C33</f>
        <v>0.0496064814814815</v>
      </c>
      <c r="F33" s="38">
        <f>E33/data!$B$9</f>
        <v>0.005471822709618463</v>
      </c>
      <c r="G33" s="38">
        <f>'stage 6'!H33+'stage 7'!E33</f>
        <v>0.36782407407407414</v>
      </c>
      <c r="H33" s="40">
        <f aca="true" t="shared" si="4" ref="H33:H41">RANK(G33,G$7:G$42,3)</f>
        <v>19</v>
      </c>
      <c r="I33" s="40">
        <f aca="true" t="shared" si="5" ref="I33:I41">RANK(E33,E$7:E$42,3)</f>
        <v>13</v>
      </c>
    </row>
    <row r="34" spans="1:9" ht="12.75">
      <c r="A34" s="48">
        <v>77</v>
      </c>
      <c r="B34" s="37" t="s">
        <v>66</v>
      </c>
      <c r="C34" s="38">
        <f>'stage 6'!E34</f>
        <v>0.6365625</v>
      </c>
      <c r="D34" s="39">
        <v>0.6975578703703703</v>
      </c>
      <c r="E34" s="38">
        <f t="shared" si="3"/>
        <v>0.06099537037037028</v>
      </c>
      <c r="F34" s="38">
        <f>E34/data!$B$9</f>
        <v>0.006728069453963893</v>
      </c>
      <c r="G34" s="38">
        <f>'stage 6'!H34+'stage 7'!E34</f>
        <v>0.4526041666666666</v>
      </c>
      <c r="H34" s="40">
        <f t="shared" si="4"/>
        <v>35</v>
      </c>
      <c r="I34" s="40">
        <f t="shared" si="5"/>
        <v>31</v>
      </c>
    </row>
    <row r="35" spans="1:9" ht="12.75">
      <c r="A35" s="48">
        <v>78</v>
      </c>
      <c r="B35" s="37" t="s">
        <v>19</v>
      </c>
      <c r="C35" s="38">
        <f>'stage 6'!E35</f>
        <v>0.5665393518518519</v>
      </c>
      <c r="D35" s="39">
        <v>0.609849537037037</v>
      </c>
      <c r="E35" s="38">
        <f t="shared" si="3"/>
        <v>0.043310185185185146</v>
      </c>
      <c r="F35" s="38">
        <f>E35/data!$B$9</f>
        <v>0.004777312314370569</v>
      </c>
      <c r="G35" s="38">
        <f>'stage 6'!H35+'stage 7'!E35</f>
        <v>0.29734953703703704</v>
      </c>
      <c r="H35" s="40">
        <f t="shared" si="4"/>
        <v>2</v>
      </c>
      <c r="I35" s="40">
        <f t="shared" si="5"/>
        <v>4</v>
      </c>
    </row>
    <row r="36" spans="1:9" ht="12.75">
      <c r="A36" s="48">
        <v>79</v>
      </c>
      <c r="B36" s="37" t="s">
        <v>20</v>
      </c>
      <c r="C36" s="38">
        <f>'stage 6'!E36</f>
        <v>0.6295949074074074</v>
      </c>
      <c r="D36" s="39">
        <v>0.6753009259259258</v>
      </c>
      <c r="E36" s="38">
        <f t="shared" si="3"/>
        <v>0.04570601851851841</v>
      </c>
      <c r="F36" s="38">
        <f>E36/data!$B$9</f>
        <v>0.005041583733150549</v>
      </c>
      <c r="G36" s="38">
        <f>'stage 6'!H36+'stage 7'!E36</f>
        <v>0.3781481481481481</v>
      </c>
      <c r="H36" s="40">
        <f t="shared" si="4"/>
        <v>23</v>
      </c>
      <c r="I36" s="40">
        <f t="shared" si="5"/>
        <v>6</v>
      </c>
    </row>
    <row r="37" spans="1:9" ht="12.75">
      <c r="A37" s="48">
        <v>80</v>
      </c>
      <c r="B37" s="37" t="s">
        <v>56</v>
      </c>
      <c r="C37" s="38">
        <f>'stage 6'!E37</f>
        <v>0.6228240740740741</v>
      </c>
      <c r="D37" s="39">
        <v>0.6806481481481481</v>
      </c>
      <c r="E37" s="38">
        <f t="shared" si="3"/>
        <v>0.05782407407407397</v>
      </c>
      <c r="F37" s="38">
        <f>E37/data!$B$9</f>
        <v>0.006378260909298596</v>
      </c>
      <c r="G37" s="38">
        <f>'stage 6'!H37+'stage 7'!E37</f>
        <v>0.39706018518518515</v>
      </c>
      <c r="H37" s="40">
        <f t="shared" si="4"/>
        <v>28</v>
      </c>
      <c r="I37" s="40">
        <f t="shared" si="5"/>
        <v>26</v>
      </c>
    </row>
    <row r="38" spans="1:9" ht="12.75">
      <c r="A38" s="48">
        <v>81</v>
      </c>
      <c r="B38" s="37" t="s">
        <v>57</v>
      </c>
      <c r="C38" s="38">
        <f>'stage 6'!E38</f>
        <v>0.6121180555555555</v>
      </c>
      <c r="D38" s="39">
        <v>0.6583333333333333</v>
      </c>
      <c r="E38" s="38">
        <f t="shared" si="3"/>
        <v>0.046215277777777786</v>
      </c>
      <c r="F38" s="38">
        <f>E38/data!$B$9</f>
        <v>0.005097757368060316</v>
      </c>
      <c r="G38" s="38">
        <f>'stage 6'!H38+'stage 7'!E38</f>
        <v>0.3458333333333333</v>
      </c>
      <c r="H38" s="40">
        <f t="shared" si="4"/>
        <v>12</v>
      </c>
      <c r="I38" s="40">
        <f t="shared" si="5"/>
        <v>8</v>
      </c>
    </row>
    <row r="39" spans="1:9" ht="12.75">
      <c r="A39" s="48">
        <v>82</v>
      </c>
      <c r="B39" s="37" t="s">
        <v>74</v>
      </c>
      <c r="C39" s="38">
        <f>'stage 6'!E39</f>
        <v>0.6396759259259259</v>
      </c>
      <c r="D39" s="39">
        <v>0.6920601851851852</v>
      </c>
      <c r="E39" s="38">
        <f t="shared" si="3"/>
        <v>0.05238425925925927</v>
      </c>
      <c r="F39" s="38">
        <f>E39/data!$B$9</f>
        <v>0.005778224354580765</v>
      </c>
      <c r="G39" s="38">
        <f>'stage 6'!H39+'stage 7'!E39</f>
        <v>0.3795601851851852</v>
      </c>
      <c r="H39" s="40">
        <f t="shared" si="4"/>
        <v>24</v>
      </c>
      <c r="I39" s="40">
        <f t="shared" si="5"/>
        <v>19</v>
      </c>
    </row>
    <row r="40" spans="1:9" ht="12.75">
      <c r="A40" s="48">
        <v>83</v>
      </c>
      <c r="B40" s="37" t="s">
        <v>75</v>
      </c>
      <c r="C40" s="38">
        <f>'stage 6'!E40</f>
        <v>0.6188773148148148</v>
      </c>
      <c r="D40" s="39">
        <v>0.6769675925925926</v>
      </c>
      <c r="E40" s="38">
        <f t="shared" si="3"/>
        <v>0.058090277777777866</v>
      </c>
      <c r="F40" s="38">
        <f>E40/data!$B$9</f>
        <v>0.00640762440027417</v>
      </c>
      <c r="G40" s="38">
        <f>'stage 6'!H40+'stage 7'!E40</f>
        <v>0.38965277777777785</v>
      </c>
      <c r="H40" s="40">
        <f t="shared" si="4"/>
        <v>25</v>
      </c>
      <c r="I40" s="40">
        <f t="shared" si="5"/>
        <v>27</v>
      </c>
    </row>
    <row r="41" spans="1:9" ht="12.75">
      <c r="A41" s="48">
        <v>84</v>
      </c>
      <c r="B41" s="37" t="s">
        <v>76</v>
      </c>
      <c r="C41" s="38">
        <f>'stage 6'!E41</f>
        <v>0.6256018518518519</v>
      </c>
      <c r="D41" s="39">
        <v>0.6857986111111112</v>
      </c>
      <c r="E41" s="38">
        <f t="shared" si="3"/>
        <v>0.06019675925925927</v>
      </c>
      <c r="F41" s="38">
        <f>E41/data!$B$9</f>
        <v>0.006639978981037242</v>
      </c>
      <c r="G41" s="38">
        <f>'stage 6'!H41+'stage 7'!E41</f>
        <v>0.3754050925925927</v>
      </c>
      <c r="H41" s="40">
        <f t="shared" si="4"/>
        <v>22</v>
      </c>
      <c r="I41" s="40">
        <f t="shared" si="5"/>
        <v>30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48"/>
  <sheetViews>
    <sheetView workbookViewId="0" topLeftCell="A1">
      <selection activeCell="D35" sqref="D35"/>
    </sheetView>
  </sheetViews>
  <sheetFormatPr defaultColWidth="9.140625" defaultRowHeight="12.75"/>
  <cols>
    <col min="1" max="1" width="14.00390625" style="0" bestFit="1" customWidth="1"/>
    <col min="2" max="2" width="31.00390625" style="0" bestFit="1" customWidth="1"/>
    <col min="3" max="3" width="10.57421875" style="0" bestFit="1" customWidth="1"/>
    <col min="4" max="4" width="11.7109375" style="0" bestFit="1" customWidth="1"/>
    <col min="5" max="5" width="7.8515625" style="0" customWidth="1"/>
    <col min="6" max="6" width="8.7109375" style="0" bestFit="1" customWidth="1"/>
    <col min="7" max="7" width="11.28125" style="0" customWidth="1"/>
    <col min="8" max="8" width="12.5742187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8</v>
      </c>
    </row>
    <row r="4" spans="1:2" ht="12.75">
      <c r="A4" s="3" t="s">
        <v>2</v>
      </c>
      <c r="B4" s="3" t="s">
        <v>34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7'!D7</f>
        <v>0.6368634259259259</v>
      </c>
      <c r="D7" s="39">
        <v>0.6801851851851852</v>
      </c>
      <c r="E7" s="38">
        <f>D7-C7</f>
        <v>0.043321759259259296</v>
      </c>
      <c r="F7" s="38">
        <f>E7/data!$B$10</f>
        <v>0.005520159408814996</v>
      </c>
      <c r="G7" s="38">
        <f>'stage 7'!G7+'stage 8'!E7</f>
        <v>0.3676851851851852</v>
      </c>
      <c r="H7" s="40">
        <f>RANK(G7,G$7:G$42,3)</f>
        <v>7</v>
      </c>
      <c r="I7" s="40">
        <f>RANK(E7,E$7:E$42,3)</f>
        <v>12</v>
      </c>
    </row>
    <row r="8" spans="1:9" ht="12.75">
      <c r="A8" s="48">
        <v>30</v>
      </c>
      <c r="B8" s="37" t="s">
        <v>17</v>
      </c>
      <c r="C8" s="38">
        <f>'stage 7'!D8</f>
        <v>0.6971527777777777</v>
      </c>
      <c r="D8" s="39">
        <v>0.7522685185185186</v>
      </c>
      <c r="E8" s="38">
        <f>D8-C8</f>
        <v>0.05511574074074088</v>
      </c>
      <c r="F8" s="38">
        <f>E8/data!$B$10</f>
        <v>0.007022975983109018</v>
      </c>
      <c r="G8" s="38">
        <f>'stage 7'!G8+'stage 8'!E8</f>
        <v>0.4834490740740742</v>
      </c>
      <c r="H8" s="40">
        <f>RANK(G8,G$7:G$42,3)</f>
        <v>32</v>
      </c>
      <c r="I8" s="40">
        <f>RANK(E8,E$7:E$42,3)</f>
        <v>31</v>
      </c>
    </row>
    <row r="9" spans="1:9" ht="12.75">
      <c r="A9" s="48">
        <v>31</v>
      </c>
      <c r="B9" s="37" t="s">
        <v>18</v>
      </c>
      <c r="C9" s="38">
        <f>'stage 7'!D9</f>
        <v>0.6335532407407407</v>
      </c>
      <c r="D9" s="39">
        <v>0.6717476851851852</v>
      </c>
      <c r="E9" s="38">
        <f>D9-C9</f>
        <v>0.03819444444444453</v>
      </c>
      <c r="F9" s="38">
        <f>E9/data!$B$10</f>
        <v>0.004866825019794152</v>
      </c>
      <c r="G9" s="38">
        <f>'stage 7'!G9+'stage 8'!E9</f>
        <v>0.35924768518518524</v>
      </c>
      <c r="H9" s="40">
        <f>RANK(G9,G$7:G$42,3)</f>
        <v>6</v>
      </c>
      <c r="I9" s="40">
        <f>RANK(E9,E$7:E$42,3)</f>
        <v>5</v>
      </c>
    </row>
    <row r="10" spans="1:9" ht="12.75">
      <c r="A10" s="48">
        <v>32</v>
      </c>
      <c r="B10" s="37" t="s">
        <v>45</v>
      </c>
      <c r="C10" s="38">
        <f>'stage 7'!D10</f>
        <v>0.6751273148148148</v>
      </c>
      <c r="D10" s="39">
        <v>0.7188773148148148</v>
      </c>
      <c r="E10" s="38">
        <f>D10-C10</f>
        <v>0.043749999999999956</v>
      </c>
      <c r="F10" s="38">
        <f>E10/data!$B$10</f>
        <v>0.005574726840855101</v>
      </c>
      <c r="G10" s="38">
        <f>'stage 7'!G10+'stage 8'!E10</f>
        <v>0.40637731481481476</v>
      </c>
      <c r="H10" s="40">
        <f>RANK(G10,G$7:G$42,3)</f>
        <v>17</v>
      </c>
      <c r="I10" s="40">
        <f>RANK(E10,E$7:E$42,3)</f>
        <v>14</v>
      </c>
    </row>
    <row r="11" spans="1:9" ht="12.75">
      <c r="A11" s="48">
        <v>33</v>
      </c>
      <c r="B11" s="37" t="s">
        <v>16</v>
      </c>
      <c r="C11" s="38">
        <f>'stage 7'!D11</f>
        <v>0.6485300925925926</v>
      </c>
      <c r="D11" s="39">
        <v>0.697673611111111</v>
      </c>
      <c r="E11" s="38">
        <f>D11-C11</f>
        <v>0.04914351851851839</v>
      </c>
      <c r="F11" s="38">
        <f>E11/data!$B$10</f>
        <v>0.0062619815254684455</v>
      </c>
      <c r="G11" s="38">
        <f>'stage 7'!G11+'stage 8'!E11</f>
        <v>0.38517361111111104</v>
      </c>
      <c r="H11" s="40">
        <f>RANK(G11,G$7:G$42,3)</f>
        <v>10</v>
      </c>
      <c r="I11" s="40">
        <f>RANK(E11,E$7:E$42,3)</f>
        <v>23</v>
      </c>
    </row>
    <row r="12" spans="1:9" ht="12.75">
      <c r="A12" s="48">
        <v>34</v>
      </c>
      <c r="B12" s="37" t="s">
        <v>67</v>
      </c>
      <c r="C12" s="38">
        <f>'stage 7'!D12</f>
        <v>0.640150462962963</v>
      </c>
      <c r="D12" s="39">
        <v>0.6835416666666667</v>
      </c>
      <c r="E12" s="38">
        <f aca="true" t="shared" si="0" ref="E12:E32">D12-C12</f>
        <v>0.04339120370370375</v>
      </c>
      <c r="F12" s="38">
        <f>E12/data!$B$10</f>
        <v>0.005529008181578259</v>
      </c>
      <c r="G12" s="38">
        <f>'stage 7'!G12+'stage 8'!E12</f>
        <v>0.3710416666666667</v>
      </c>
      <c r="H12" s="40">
        <f aca="true" t="shared" si="1" ref="H12:H32">RANK(G12,G$7:G$42,3)</f>
        <v>8</v>
      </c>
      <c r="I12" s="40">
        <f aca="true" t="shared" si="2" ref="I12:I32">RANK(E12,E$7:E$42,3)</f>
        <v>13</v>
      </c>
    </row>
    <row r="13" spans="1:9" ht="12.75">
      <c r="A13" s="48">
        <v>35</v>
      </c>
      <c r="B13" s="37" t="s">
        <v>69</v>
      </c>
      <c r="C13" s="38">
        <f>'stage 7'!D13</f>
        <v>0.6791666666666667</v>
      </c>
      <c r="D13" s="39">
        <v>0.7245601851851852</v>
      </c>
      <c r="E13" s="38">
        <f t="shared" si="0"/>
        <v>0.04539351851851847</v>
      </c>
      <c r="F13" s="38">
        <f>E13/data!$B$10</f>
        <v>0.005784147796252304</v>
      </c>
      <c r="G13" s="38">
        <f>'stage 7'!G13+'stage 8'!E13</f>
        <v>0.41206018518518517</v>
      </c>
      <c r="H13" s="40">
        <f t="shared" si="1"/>
        <v>19</v>
      </c>
      <c r="I13" s="40">
        <f t="shared" si="2"/>
        <v>18</v>
      </c>
    </row>
    <row r="14" spans="1:9" ht="12.75">
      <c r="A14" s="48">
        <v>36</v>
      </c>
      <c r="B14" s="37" t="s">
        <v>70</v>
      </c>
      <c r="C14" s="38">
        <f>'stage 7'!D14</f>
        <v>0.6375925925925926</v>
      </c>
      <c r="D14" s="39">
        <v>0.68875</v>
      </c>
      <c r="E14" s="38">
        <f t="shared" si="0"/>
        <v>0.051157407407407374</v>
      </c>
      <c r="F14" s="38">
        <f>E14/data!$B$10</f>
        <v>0.006518595935603057</v>
      </c>
      <c r="G14" s="38">
        <f>'stage 7'!G14+'stage 8'!E14</f>
        <v>0.37625</v>
      </c>
      <c r="H14" s="40">
        <f t="shared" si="1"/>
        <v>9</v>
      </c>
      <c r="I14" s="40">
        <f t="shared" si="2"/>
        <v>25</v>
      </c>
    </row>
    <row r="15" spans="1:9" ht="12.75">
      <c r="A15" s="48">
        <v>37</v>
      </c>
      <c r="B15" s="37" t="s">
        <v>71</v>
      </c>
      <c r="C15" s="38">
        <f>'stage 7'!D15</f>
        <v>0.6762731481481481</v>
      </c>
      <c r="D15" s="39">
        <v>0.7312152777777778</v>
      </c>
      <c r="E15" s="38">
        <f t="shared" si="0"/>
        <v>0.05494212962962974</v>
      </c>
      <c r="F15" s="38">
        <f>E15/data!$B$10</f>
        <v>0.0070008540512008595</v>
      </c>
      <c r="G15" s="38">
        <f>'stage 7'!G15+'stage 8'!E15</f>
        <v>0.42565972222222226</v>
      </c>
      <c r="H15" s="40">
        <f t="shared" si="1"/>
        <v>23</v>
      </c>
      <c r="I15" s="40">
        <f t="shared" si="2"/>
        <v>30</v>
      </c>
    </row>
    <row r="16" spans="1:9" ht="12.75">
      <c r="A16" s="48">
        <v>38</v>
      </c>
      <c r="B16" s="40" t="s">
        <v>21</v>
      </c>
      <c r="C16" s="38">
        <f>'stage 7'!D16</f>
        <v>0.6059490740740741</v>
      </c>
      <c r="D16" s="39">
        <v>0.6457523148148149</v>
      </c>
      <c r="E16" s="38">
        <f t="shared" si="0"/>
        <v>0.03980324074074082</v>
      </c>
      <c r="F16" s="38">
        <f>E16/data!$B$10</f>
        <v>0.005071821588809722</v>
      </c>
      <c r="G16" s="38">
        <f>'stage 7'!G16+'stage 8'!E16</f>
        <v>0.3332523148148149</v>
      </c>
      <c r="H16" s="40">
        <f t="shared" si="1"/>
        <v>1</v>
      </c>
      <c r="I16" s="40">
        <f t="shared" si="2"/>
        <v>8</v>
      </c>
    </row>
    <row r="17" spans="1:9" ht="12.75">
      <c r="A17" s="48">
        <v>39</v>
      </c>
      <c r="B17" s="40" t="s">
        <v>15</v>
      </c>
      <c r="C17" s="38">
        <f>'stage 7'!D17</f>
        <v>0.6644791666666666</v>
      </c>
      <c r="D17" s="39">
        <v>0.7091898148148149</v>
      </c>
      <c r="E17" s="38">
        <f t="shared" si="0"/>
        <v>0.04471064814814829</v>
      </c>
      <c r="F17" s="38">
        <f>E17/data!$B$10</f>
        <v>0.0056971348640802505</v>
      </c>
      <c r="G17" s="38">
        <f>'stage 7'!G17+'stage 8'!E17</f>
        <v>0.3966898148148149</v>
      </c>
      <c r="H17" s="40">
        <f t="shared" si="1"/>
        <v>13</v>
      </c>
      <c r="I17" s="40">
        <f t="shared" si="2"/>
        <v>17</v>
      </c>
    </row>
    <row r="18" spans="1:9" ht="12.75">
      <c r="A18" s="48">
        <v>40</v>
      </c>
      <c r="B18" s="37" t="s">
        <v>87</v>
      </c>
      <c r="C18" s="38">
        <f>'stage 7'!D18</f>
        <v>0.6731944444444444</v>
      </c>
      <c r="D18" s="39">
        <v>0.7159143518518518</v>
      </c>
      <c r="E18" s="38">
        <f t="shared" si="0"/>
        <v>0.04271990740740739</v>
      </c>
      <c r="F18" s="38">
        <f>E18/data!$B$10</f>
        <v>0.005443470044866717</v>
      </c>
      <c r="G18" s="38">
        <f>'stage 7'!G18+'stage 8'!E18</f>
        <v>0.4034143518518518</v>
      </c>
      <c r="H18" s="40">
        <f t="shared" si="1"/>
        <v>16</v>
      </c>
      <c r="I18" s="40">
        <f t="shared" si="2"/>
        <v>11</v>
      </c>
    </row>
    <row r="19" spans="1:9" ht="12.75">
      <c r="A19" s="48">
        <v>41</v>
      </c>
      <c r="B19" s="37" t="s">
        <v>88</v>
      </c>
      <c r="C19" s="38">
        <f>'stage 7'!D19</f>
        <v>0.6723842592592592</v>
      </c>
      <c r="D19" s="39">
        <v>0.726875</v>
      </c>
      <c r="E19" s="38">
        <f t="shared" si="0"/>
        <v>0.054490740740740895</v>
      </c>
      <c r="F19" s="38">
        <f>E19/data!$B$10</f>
        <v>0.0069433370282396606</v>
      </c>
      <c r="G19" s="38">
        <f>'stage 7'!G19+'stage 8'!E19</f>
        <v>0.42399305555555555</v>
      </c>
      <c r="H19" s="40">
        <f t="shared" si="1"/>
        <v>21</v>
      </c>
      <c r="I19" s="40">
        <f t="shared" si="2"/>
        <v>29</v>
      </c>
    </row>
    <row r="20" spans="1:9" ht="12.75">
      <c r="A20" s="48">
        <v>42</v>
      </c>
      <c r="B20" s="37" t="s">
        <v>63</v>
      </c>
      <c r="C20" s="38">
        <f>'stage 7'!D20</f>
        <v>0.6914699074074074</v>
      </c>
      <c r="D20" s="39">
        <v>0.7396643518518519</v>
      </c>
      <c r="E20" s="38">
        <f t="shared" si="0"/>
        <v>0.04819444444444443</v>
      </c>
      <c r="F20" s="38">
        <f>E20/data!$B$10</f>
        <v>0.006141048297703878</v>
      </c>
      <c r="G20" s="38">
        <f>'stage 7'!G20+'stage 8'!E20</f>
        <v>0.4610185185185185</v>
      </c>
      <c r="H20" s="40">
        <f t="shared" si="1"/>
        <v>29</v>
      </c>
      <c r="I20" s="40">
        <f t="shared" si="2"/>
        <v>21</v>
      </c>
    </row>
    <row r="21" spans="1:9" ht="12.75">
      <c r="A21" s="48">
        <v>43</v>
      </c>
      <c r="B21" s="37" t="s">
        <v>72</v>
      </c>
      <c r="C21" s="38">
        <f>'stage 7'!D21</f>
        <v>0.6771296296296296</v>
      </c>
      <c r="D21" s="39">
        <v>0.7181828703703704</v>
      </c>
      <c r="E21" s="38">
        <f t="shared" si="0"/>
        <v>0.04105324074074079</v>
      </c>
      <c r="F21" s="38">
        <f>E21/data!$B$10</f>
        <v>0.005231099498548436</v>
      </c>
      <c r="G21" s="38">
        <f>'stage 7'!G21+'stage 8'!E21</f>
        <v>0.43359953703703713</v>
      </c>
      <c r="H21" s="40">
        <f t="shared" si="1"/>
        <v>25</v>
      </c>
      <c r="I21" s="40">
        <f t="shared" si="2"/>
        <v>9</v>
      </c>
    </row>
    <row r="22" spans="1:9" ht="12.75">
      <c r="A22" s="48">
        <v>44</v>
      </c>
      <c r="B22" s="37" t="s">
        <v>73</v>
      </c>
      <c r="C22" s="38">
        <v>0.6291666666666667</v>
      </c>
      <c r="D22" s="39">
        <v>0.6793171296296295</v>
      </c>
      <c r="E22" s="38">
        <f t="shared" si="0"/>
        <v>0.05015046296296288</v>
      </c>
      <c r="F22" s="38">
        <f>E22/data!$B$10</f>
        <v>0.006390288730535752</v>
      </c>
      <c r="G22" s="38">
        <f>'stage 7'!G22+'stage 8'!E22</f>
        <v>0.4717476851851852</v>
      </c>
      <c r="H22" s="40">
        <f t="shared" si="1"/>
        <v>30</v>
      </c>
      <c r="I22" s="40">
        <f t="shared" si="2"/>
        <v>24</v>
      </c>
    </row>
    <row r="23" spans="1:9" ht="12.75">
      <c r="A23" s="48">
        <v>45</v>
      </c>
      <c r="B23" s="37" t="s">
        <v>79</v>
      </c>
      <c r="C23" s="38">
        <f>'stage 7'!D23</f>
        <v>0.6853356481481482</v>
      </c>
      <c r="D23" s="39">
        <v>0.7449305555555555</v>
      </c>
      <c r="E23" s="38">
        <f t="shared" si="0"/>
        <v>0.05959490740740736</v>
      </c>
      <c r="F23" s="38">
        <f>E23/data!$B$10</f>
        <v>0.007593721826339397</v>
      </c>
      <c r="G23" s="38">
        <f>'stage 7'!G23+'stage 8'!E23</f>
        <v>0.4990162037037037</v>
      </c>
      <c r="H23" s="40">
        <f t="shared" si="1"/>
        <v>34</v>
      </c>
      <c r="I23" s="40">
        <f t="shared" si="2"/>
        <v>35</v>
      </c>
    </row>
    <row r="24" spans="1:9" ht="12.75">
      <c r="A24" s="48">
        <v>46</v>
      </c>
      <c r="B24" s="37" t="s">
        <v>48</v>
      </c>
      <c r="C24" s="38">
        <f>'stage 7'!D24</f>
        <v>0.6586458333333333</v>
      </c>
      <c r="D24" s="39">
        <v>0.700763888888889</v>
      </c>
      <c r="E24" s="38">
        <f t="shared" si="0"/>
        <v>0.0421180555555557</v>
      </c>
      <c r="F24" s="38">
        <f>E24/data!$B$10</f>
        <v>0.005366780680918466</v>
      </c>
      <c r="G24" s="38">
        <f>'stage 7'!G24+'stage 8'!E24</f>
        <v>0.38826388888888896</v>
      </c>
      <c r="H24" s="40">
        <f t="shared" si="1"/>
        <v>12</v>
      </c>
      <c r="I24" s="40">
        <f t="shared" si="2"/>
        <v>10</v>
      </c>
    </row>
    <row r="25" spans="1:9" ht="12.75">
      <c r="A25" s="48">
        <v>47</v>
      </c>
      <c r="B25" s="37" t="s">
        <v>78</v>
      </c>
      <c r="C25" s="38">
        <f>'stage 7'!D25</f>
        <v>0.7013078703703703</v>
      </c>
      <c r="D25" s="39">
        <v>0.7594791666666666</v>
      </c>
      <c r="E25" s="38">
        <f t="shared" si="0"/>
        <v>0.05817129629629625</v>
      </c>
      <c r="F25" s="38">
        <f>E25/data!$B$10</f>
        <v>0.007412321984692525</v>
      </c>
      <c r="G25" s="38">
        <f>'stage 7'!G25+'stage 8'!E25</f>
        <v>0.48528935185185174</v>
      </c>
      <c r="H25" s="40">
        <f t="shared" si="1"/>
        <v>33</v>
      </c>
      <c r="I25" s="40">
        <f t="shared" si="2"/>
        <v>34</v>
      </c>
    </row>
    <row r="26" spans="1:9" ht="12.75">
      <c r="A26" s="48">
        <v>48</v>
      </c>
      <c r="B26" s="37" t="s">
        <v>89</v>
      </c>
      <c r="C26" s="38">
        <f>'stage 7'!D26</f>
        <v>0.696863425925926</v>
      </c>
      <c r="D26" s="39">
        <v>0.743125</v>
      </c>
      <c r="E26" s="38">
        <f t="shared" si="0"/>
        <v>0.04626157407407405</v>
      </c>
      <c r="F26" s="38">
        <f>E26/data!$B$10</f>
        <v>0.0058947574557930826</v>
      </c>
      <c r="G26" s="38">
        <f>'stage 7'!G26+'stage 8'!E26</f>
        <v>0.4388078703703704</v>
      </c>
      <c r="H26" s="40">
        <f t="shared" si="1"/>
        <v>28</v>
      </c>
      <c r="I26" s="40">
        <f t="shared" si="2"/>
        <v>19</v>
      </c>
    </row>
    <row r="27" spans="1:9" ht="12.75">
      <c r="A27" s="48">
        <v>49</v>
      </c>
      <c r="B27" s="37" t="s">
        <v>80</v>
      </c>
      <c r="C27" s="38">
        <f>'stage 7'!D27</f>
        <v>0.6568402777777778</v>
      </c>
      <c r="D27" s="39">
        <v>0.7148726851851852</v>
      </c>
      <c r="E27" s="38">
        <f t="shared" si="0"/>
        <v>0.05803240740740745</v>
      </c>
      <c r="F27" s="38">
        <f>E27/data!$B$10</f>
        <v>0.007394624439166012</v>
      </c>
      <c r="G27" s="38">
        <f>'stage 7'!G27+'stage 8'!E27</f>
        <v>0.4023726851851852</v>
      </c>
      <c r="H27" s="40">
        <f t="shared" si="1"/>
        <v>15</v>
      </c>
      <c r="I27" s="40">
        <f t="shared" si="2"/>
        <v>33</v>
      </c>
    </row>
    <row r="28" spans="1:9" ht="12.75">
      <c r="A28" s="48">
        <v>50</v>
      </c>
      <c r="B28" s="37" t="s">
        <v>62</v>
      </c>
      <c r="C28" s="38">
        <f>'stage 7'!D28</f>
        <v>0.6230092592592592</v>
      </c>
      <c r="D28" s="39">
        <v>0.6597106481481482</v>
      </c>
      <c r="E28" s="38">
        <f t="shared" si="0"/>
        <v>0.036701388888888964</v>
      </c>
      <c r="F28" s="38">
        <f>E28/data!$B$10</f>
        <v>0.004676576405384016</v>
      </c>
      <c r="G28" s="38">
        <f>'stage 7'!G28+'stage 8'!E28</f>
        <v>0.34721064814814817</v>
      </c>
      <c r="H28" s="40">
        <f t="shared" si="1"/>
        <v>4</v>
      </c>
      <c r="I28" s="40">
        <f t="shared" si="2"/>
        <v>2</v>
      </c>
    </row>
    <row r="29" spans="1:9" ht="12.75">
      <c r="A29" s="48">
        <v>72</v>
      </c>
      <c r="B29" s="37" t="s">
        <v>68</v>
      </c>
      <c r="C29" s="38">
        <f>'stage 7'!D29</f>
        <v>0.7017013888888889</v>
      </c>
      <c r="D29" s="39">
        <v>0.753900462962963</v>
      </c>
      <c r="E29" s="38">
        <f t="shared" si="0"/>
        <v>0.05219907407407409</v>
      </c>
      <c r="F29" s="38">
        <f>E29/data!$B$10</f>
        <v>0.006651327527051995</v>
      </c>
      <c r="G29" s="38">
        <f>'stage 7'!G29+'stage 8'!E29</f>
        <v>0.4806250000000001</v>
      </c>
      <c r="H29" s="40">
        <f t="shared" si="1"/>
        <v>31</v>
      </c>
      <c r="I29" s="40">
        <f t="shared" si="2"/>
        <v>27</v>
      </c>
    </row>
    <row r="30" spans="1:9" ht="12.75">
      <c r="A30" s="47">
        <v>73</v>
      </c>
      <c r="B30" s="37" t="s">
        <v>64</v>
      </c>
      <c r="C30" s="38">
        <f>'stage 7'!D30</f>
        <v>0.6584027777777778</v>
      </c>
      <c r="D30" s="39">
        <v>0.7109606481481481</v>
      </c>
      <c r="E30" s="38">
        <f t="shared" si="0"/>
        <v>0.052557870370370297</v>
      </c>
      <c r="F30" s="38">
        <f>E30/data!$B$10</f>
        <v>0.006697046186328838</v>
      </c>
      <c r="G30" s="38">
        <f>'stage 7'!G30+'stage 8'!E30</f>
        <v>0.3991550925925925</v>
      </c>
      <c r="H30" s="40">
        <f t="shared" si="1"/>
        <v>14</v>
      </c>
      <c r="I30" s="40">
        <f t="shared" si="2"/>
        <v>28</v>
      </c>
    </row>
    <row r="31" spans="1:9" ht="12.75">
      <c r="A31" s="48">
        <v>74</v>
      </c>
      <c r="B31" s="37" t="s">
        <v>77</v>
      </c>
      <c r="C31" s="38">
        <f>'stage 7'!D31</f>
        <v>0.6259606481481481</v>
      </c>
      <c r="D31" s="39">
        <v>0.6592361111111111</v>
      </c>
      <c r="E31" s="38">
        <f t="shared" si="0"/>
        <v>0.03327546296296302</v>
      </c>
      <c r="F31" s="38">
        <f>E31/data!$B$10</f>
        <v>0.004240036949063085</v>
      </c>
      <c r="G31" s="38">
        <f>'stage 7'!G31+'stage 8'!E31</f>
        <v>0.34673611111111113</v>
      </c>
      <c r="H31" s="40">
        <f t="shared" si="1"/>
        <v>3</v>
      </c>
      <c r="I31" s="40">
        <f t="shared" si="2"/>
        <v>1</v>
      </c>
    </row>
    <row r="32" spans="1:9" ht="12.75">
      <c r="A32" s="48">
        <v>75</v>
      </c>
      <c r="B32" s="37" t="s">
        <v>49</v>
      </c>
      <c r="C32" s="38">
        <f>'stage 7'!D32</f>
        <v>0.6232407407407408</v>
      </c>
      <c r="D32" s="39">
        <v>0.6619444444444444</v>
      </c>
      <c r="E32" s="38">
        <f t="shared" si="0"/>
        <v>0.038703703703703685</v>
      </c>
      <c r="F32" s="38">
        <f>E32/data!$B$10</f>
        <v>0.00493171602005806</v>
      </c>
      <c r="G32" s="38">
        <f>'stage 7'!G32+'stage 8'!E32</f>
        <v>0.34944444444444445</v>
      </c>
      <c r="H32" s="40">
        <f t="shared" si="1"/>
        <v>5</v>
      </c>
      <c r="I32" s="40">
        <f t="shared" si="2"/>
        <v>6</v>
      </c>
    </row>
    <row r="33" spans="1:9" ht="12.75">
      <c r="A33" s="48">
        <v>76</v>
      </c>
      <c r="B33" s="37" t="s">
        <v>50</v>
      </c>
      <c r="C33" s="38">
        <f>'stage 7'!D33</f>
        <v>0.6620486111111111</v>
      </c>
      <c r="D33" s="39">
        <v>0.7062268518518519</v>
      </c>
      <c r="E33" s="38">
        <f aca="true" t="shared" si="3" ref="E33:E41">D33-C33</f>
        <v>0.044178240740740726</v>
      </c>
      <c r="F33" s="38">
        <f>E33/data!$B$10</f>
        <v>0.005629294272895221</v>
      </c>
      <c r="G33" s="38">
        <f>'stage 7'!G33+'stage 8'!E33</f>
        <v>0.41200231481481486</v>
      </c>
      <c r="H33" s="40">
        <f aca="true" t="shared" si="4" ref="H33:H41">RANK(G33,G$7:G$42,3)</f>
        <v>18</v>
      </c>
      <c r="I33" s="40">
        <f aca="true" t="shared" si="5" ref="I33:I41">RANK(E33,E$7:E$42,3)</f>
        <v>16</v>
      </c>
    </row>
    <row r="34" spans="1:9" ht="12.75">
      <c r="A34" s="48">
        <v>77</v>
      </c>
      <c r="B34" s="37" t="s">
        <v>66</v>
      </c>
      <c r="C34" s="38">
        <f>'stage 7'!D34</f>
        <v>0.6975578703703703</v>
      </c>
      <c r="D34" s="39">
        <v>0.7528125</v>
      </c>
      <c r="E34" s="38">
        <f t="shared" si="3"/>
        <v>0.05525462962962968</v>
      </c>
      <c r="F34" s="38">
        <f>E34/data!$B$10</f>
        <v>0.00704067352863553</v>
      </c>
      <c r="G34" s="38">
        <f>'stage 7'!G34+'stage 8'!E34</f>
        <v>0.5078587962962963</v>
      </c>
      <c r="H34" s="40">
        <f t="shared" si="4"/>
        <v>35</v>
      </c>
      <c r="I34" s="40">
        <f t="shared" si="5"/>
        <v>32</v>
      </c>
    </row>
    <row r="35" spans="1:9" ht="12.75">
      <c r="A35" s="48">
        <v>78</v>
      </c>
      <c r="B35" s="37" t="s">
        <v>19</v>
      </c>
      <c r="C35" s="38">
        <f>'stage 7'!D35</f>
        <v>0.609849537037037</v>
      </c>
      <c r="D35" s="39">
        <v>0.6536921296296296</v>
      </c>
      <c r="E35" s="38">
        <f t="shared" si="3"/>
        <v>0.0438425925925926</v>
      </c>
      <c r="F35" s="38">
        <f>E35/data!$B$10</f>
        <v>0.005586525204539458</v>
      </c>
      <c r="G35" s="38">
        <f>'stage 7'!G35+'stage 8'!E35</f>
        <v>0.34119212962962964</v>
      </c>
      <c r="H35" s="40">
        <f t="shared" si="4"/>
        <v>2</v>
      </c>
      <c r="I35" s="40">
        <f t="shared" si="5"/>
        <v>15</v>
      </c>
    </row>
    <row r="36" spans="1:9" ht="12.75">
      <c r="A36" s="48">
        <v>79</v>
      </c>
      <c r="B36" s="37" t="s">
        <v>20</v>
      </c>
      <c r="C36" s="38">
        <f>'stage 7'!D36</f>
        <v>0.6753009259259258</v>
      </c>
      <c r="D36" s="39">
        <v>0.7267129629629631</v>
      </c>
      <c r="E36" s="38">
        <f t="shared" si="3"/>
        <v>0.05141203703703723</v>
      </c>
      <c r="F36" s="38">
        <f>E36/data!$B$10</f>
        <v>0.006551041435735047</v>
      </c>
      <c r="G36" s="38">
        <f>'stage 7'!G36+'stage 8'!E36</f>
        <v>0.42956018518518535</v>
      </c>
      <c r="H36" s="40">
        <f t="shared" si="4"/>
        <v>24</v>
      </c>
      <c r="I36" s="40">
        <f t="shared" si="5"/>
        <v>26</v>
      </c>
    </row>
    <row r="37" spans="1:9" ht="12.75">
      <c r="A37" s="48">
        <v>80</v>
      </c>
      <c r="B37" s="37" t="s">
        <v>56</v>
      </c>
      <c r="C37" s="38">
        <f>'stage 7'!D37</f>
        <v>0.6806481481481481</v>
      </c>
      <c r="D37" s="39">
        <v>0.7174074074074074</v>
      </c>
      <c r="E37" s="38">
        <f t="shared" si="3"/>
        <v>0.03675925925925927</v>
      </c>
      <c r="F37" s="38">
        <f>E37/data!$B$10</f>
        <v>0.004683950382686726</v>
      </c>
      <c r="G37" s="38">
        <f>'stage 7'!G37+'stage 8'!E37</f>
        <v>0.4338194444444444</v>
      </c>
      <c r="H37" s="40">
        <f t="shared" si="4"/>
        <v>26</v>
      </c>
      <c r="I37" s="40">
        <f t="shared" si="5"/>
        <v>3</v>
      </c>
    </row>
    <row r="38" spans="1:9" ht="12.75">
      <c r="A38" s="48">
        <v>81</v>
      </c>
      <c r="B38" s="37" t="s">
        <v>57</v>
      </c>
      <c r="C38" s="38">
        <f>'stage 7'!D38</f>
        <v>0.6583333333333333</v>
      </c>
      <c r="D38" s="39">
        <v>0.697962962962963</v>
      </c>
      <c r="E38" s="38">
        <f t="shared" si="3"/>
        <v>0.03962962962962968</v>
      </c>
      <c r="F38" s="38">
        <f>E38/data!$B$10</f>
        <v>0.005049699656901564</v>
      </c>
      <c r="G38" s="38">
        <f>'stage 7'!G38+'stage 8'!E38</f>
        <v>0.385462962962963</v>
      </c>
      <c r="H38" s="40">
        <f t="shared" si="4"/>
        <v>11</v>
      </c>
      <c r="I38" s="40">
        <f t="shared" si="5"/>
        <v>7</v>
      </c>
    </row>
    <row r="39" spans="1:9" ht="12.75">
      <c r="A39" s="48">
        <v>82</v>
      </c>
      <c r="B39" s="37" t="s">
        <v>74</v>
      </c>
      <c r="C39" s="38">
        <f>'stage 7'!D39</f>
        <v>0.6920601851851852</v>
      </c>
      <c r="D39" s="39">
        <v>0.7293981481481482</v>
      </c>
      <c r="E39" s="38">
        <f t="shared" si="3"/>
        <v>0.03733796296296299</v>
      </c>
      <c r="F39" s="38">
        <f>E39/data!$B$10</f>
        <v>0.004757690155713912</v>
      </c>
      <c r="G39" s="38">
        <f>'stage 7'!G39+'stage 8'!E39</f>
        <v>0.4168981481481482</v>
      </c>
      <c r="H39" s="40">
        <f t="shared" si="4"/>
        <v>20</v>
      </c>
      <c r="I39" s="40">
        <f t="shared" si="5"/>
        <v>4</v>
      </c>
    </row>
    <row r="40" spans="1:9" ht="12.75">
      <c r="A40" s="48">
        <v>83</v>
      </c>
      <c r="B40" s="37" t="s">
        <v>75</v>
      </c>
      <c r="C40" s="38">
        <f>'stage 7'!D40</f>
        <v>0.6769675925925926</v>
      </c>
      <c r="D40" s="39">
        <v>0.7242708333333333</v>
      </c>
      <c r="E40" s="38">
        <f t="shared" si="3"/>
        <v>0.04730324074074066</v>
      </c>
      <c r="F40" s="38">
        <f>E40/data!$B$10</f>
        <v>0.006027489047242006</v>
      </c>
      <c r="G40" s="38">
        <f>'stage 7'!G40+'stage 8'!E40</f>
        <v>0.4369560185185185</v>
      </c>
      <c r="H40" s="40">
        <f t="shared" si="4"/>
        <v>27</v>
      </c>
      <c r="I40" s="40">
        <f t="shared" si="5"/>
        <v>20</v>
      </c>
    </row>
    <row r="41" spans="1:9" ht="12.75">
      <c r="A41" s="48">
        <v>84</v>
      </c>
      <c r="B41" s="37" t="s">
        <v>76</v>
      </c>
      <c r="C41" s="38">
        <f>'stage 7'!D41</f>
        <v>0.6857986111111112</v>
      </c>
      <c r="D41" s="39">
        <v>0.7344675925925926</v>
      </c>
      <c r="E41" s="38">
        <f t="shared" si="3"/>
        <v>0.048668981481481466</v>
      </c>
      <c r="F41" s="38">
        <f>E41/data!$B$10</f>
        <v>0.0062015149115861685</v>
      </c>
      <c r="G41" s="38">
        <f>'stage 7'!G41+'stage 8'!E41</f>
        <v>0.42407407407407416</v>
      </c>
      <c r="H41" s="40">
        <f t="shared" si="4"/>
        <v>22</v>
      </c>
      <c r="I41" s="40">
        <f t="shared" si="5"/>
        <v>22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WARDELLD</dc:creator>
  <cp:keywords/>
  <dc:description/>
  <cp:lastModifiedBy> </cp:lastModifiedBy>
  <cp:lastPrinted>2003-06-23T12:18:02Z</cp:lastPrinted>
  <dcterms:created xsi:type="dcterms:W3CDTF">2001-08-02T15:01:53Z</dcterms:created>
  <dcterms:modified xsi:type="dcterms:W3CDTF">2003-06-23T14:01:41Z</dcterms:modified>
  <cp:category/>
  <cp:version/>
  <cp:contentType/>
  <cp:contentStatus/>
</cp:coreProperties>
</file>